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tabRatio="800" activeTab="1"/>
  </bookViews>
  <sheets>
    <sheet name="汇总表" sheetId="1" r:id="rId1"/>
    <sheet name="图" sheetId="2" r:id="rId2"/>
  </sheets>
  <definedNames>
    <definedName name="b" localSheetId="1">{""}</definedName>
    <definedName name="dw" localSheetId="1">OFFSET('图'!$N$1,'图'!$Q$1,1)</definedName>
    <definedName name="gs" localSheetId="1">CHOOSE('图'!$Q$3,'图'!$L$2:$L$7,'图'!$M$2:$M$16)</definedName>
    <definedName name="gscp" localSheetId="1">OFFSET('图'!$L$1,0,'图'!$Q$3-1)</definedName>
    <definedName name="nn" localSheetId="1">COUNT('图'!面积)</definedName>
    <definedName name="xx" localSheetId="1">IF(ROW(OFFSET('图'!$A$1,0,0,'图'!nn,1))&gt;=COLUMN(OFFSET('图'!$A$1,0,0,1,'图'!nn)),1,0)</definedName>
    <definedName name="X轴" localSheetId="1">CHOOSE('图'!$Q$3,'图'!$M$3:$M$16,'图'!$L$3:$L$7)</definedName>
    <definedName name="zb" localSheetId="1">OFFSET('图'!$N$2,0,0,COUNTA('图'!$N$2:$N$100),1)</definedName>
    <definedName name="累计面积" localSheetId="1">IF('图'!$Q$4,MMULT('图'!xx,'图'!面积),IF('图'!X轴&lt;&gt;"",#N/A))</definedName>
    <definedName name="累计数量" localSheetId="1">IF('图'!$Q$4,MMULT('图'!xx,'图'!数量),IF('图'!X轴&lt;&gt;"",#N/A))</definedName>
    <definedName name="面积" localSheetId="1">CHOOSE('图'!$Q$3,N(OFFSET('汇总表'!$F$8,('图'!$Q$2-1)+('图'!$Q$1-1)*6,ROW('图'!$A$1:$A$14)*2)),OFFSET('汇总表'!$F$8,('图'!$Q$1-1)*6+1,('图'!$Q$2-1)*2,5,1))</definedName>
    <definedName name="数量" localSheetId="1">CHOOSE('图'!$Q$3,N(OFFSET('汇总表'!$F$8,('图'!$Q$2-1)+('图'!$Q$1-1)*6,ROW('图'!$A$1:$A$14)*2-1)),OFFSET('汇总表'!$E$8,('图'!$Q$1-1)*6+1,('图'!$Q$2-1)*2,5,1))</definedName>
  </definedNames>
  <calcPr fullCalcOnLoad="1"/>
</workbook>
</file>

<file path=xl/sharedStrings.xml><?xml version="1.0" encoding="utf-8"?>
<sst xmlns="http://schemas.openxmlformats.org/spreadsheetml/2006/main" count="114" uniqueCount="46">
  <si>
    <t>分库最大行</t>
  </si>
  <si>
    <t>销售库最大行</t>
  </si>
  <si>
    <t>开始日期选择</t>
  </si>
  <si>
    <t>结束日期选择</t>
  </si>
  <si>
    <t>开始日期</t>
  </si>
  <si>
    <t>结束日期</t>
  </si>
  <si>
    <t>指标名称及类别</t>
  </si>
  <si>
    <t>单位</t>
  </si>
  <si>
    <t>字段名</t>
  </si>
  <si>
    <t>状态</t>
  </si>
  <si>
    <t>合计</t>
  </si>
  <si>
    <t>数量</t>
  </si>
  <si>
    <t>面积</t>
  </si>
  <si>
    <r>
      <t>个</t>
    </r>
    <r>
      <rPr>
        <b/>
        <sz val="12"/>
        <color indexed="12"/>
        <rFont val="Times New Roman"/>
        <family val="1"/>
      </rPr>
      <t>/</t>
    </r>
    <r>
      <rPr>
        <b/>
        <sz val="12"/>
        <color indexed="12"/>
        <rFont val="宋体"/>
        <family val="0"/>
      </rPr>
      <t>平方米</t>
    </r>
  </si>
  <si>
    <r>
      <t>个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平方米</t>
    </r>
  </si>
  <si>
    <t>指标选择</t>
  </si>
  <si>
    <t>公司</t>
  </si>
  <si>
    <r>
      <t>指标</t>
    </r>
    <r>
      <rPr>
        <b/>
        <sz val="12"/>
        <color indexed="12"/>
        <rFont val="Times New Roman"/>
        <family val="1"/>
      </rPr>
      <t>1</t>
    </r>
  </si>
  <si>
    <r>
      <t>产品</t>
    </r>
    <r>
      <rPr>
        <sz val="12"/>
        <rFont val="Times New Roman"/>
        <family val="1"/>
      </rPr>
      <t>1</t>
    </r>
  </si>
  <si>
    <r>
      <t>产品</t>
    </r>
    <r>
      <rPr>
        <sz val="12"/>
        <rFont val="Times New Roman"/>
        <family val="1"/>
      </rPr>
      <t>2</t>
    </r>
  </si>
  <si>
    <r>
      <t>产品</t>
    </r>
    <r>
      <rPr>
        <sz val="12"/>
        <rFont val="Times New Roman"/>
        <family val="1"/>
      </rPr>
      <t>3</t>
    </r>
  </si>
  <si>
    <r>
      <t>产品</t>
    </r>
    <r>
      <rPr>
        <sz val="12"/>
        <rFont val="Times New Roman"/>
        <family val="1"/>
      </rPr>
      <t>4</t>
    </r>
  </si>
  <si>
    <r>
      <t>产品</t>
    </r>
    <r>
      <rPr>
        <sz val="12"/>
        <rFont val="Times New Roman"/>
        <family val="1"/>
      </rPr>
      <t>5</t>
    </r>
  </si>
  <si>
    <r>
      <t>指标</t>
    </r>
    <r>
      <rPr>
        <b/>
        <sz val="12"/>
        <color indexed="12"/>
        <rFont val="Times New Roman"/>
        <family val="1"/>
      </rPr>
      <t>2</t>
    </r>
  </si>
  <si>
    <r>
      <t>指标</t>
    </r>
    <r>
      <rPr>
        <b/>
        <sz val="12"/>
        <color indexed="12"/>
        <rFont val="Times New Roman"/>
        <family val="1"/>
      </rPr>
      <t>3</t>
    </r>
  </si>
  <si>
    <r>
      <t>指标</t>
    </r>
    <r>
      <rPr>
        <b/>
        <sz val="12"/>
        <color indexed="12"/>
        <rFont val="Times New Roman"/>
        <family val="1"/>
      </rPr>
      <t>4</t>
    </r>
  </si>
  <si>
    <r>
      <t>公司</t>
    </r>
    <r>
      <rPr>
        <sz val="12"/>
        <rFont val="Times New Roman"/>
        <family val="1"/>
      </rPr>
      <t>1</t>
    </r>
  </si>
  <si>
    <r>
      <t>公司</t>
    </r>
    <r>
      <rPr>
        <sz val="12"/>
        <rFont val="Times New Roman"/>
        <family val="1"/>
      </rPr>
      <t>2</t>
    </r>
  </si>
  <si>
    <r>
      <t>公司</t>
    </r>
    <r>
      <rPr>
        <sz val="12"/>
        <rFont val="Times New Roman"/>
        <family val="1"/>
      </rPr>
      <t>3</t>
    </r>
  </si>
  <si>
    <r>
      <t>公司</t>
    </r>
    <r>
      <rPr>
        <sz val="12"/>
        <rFont val="Times New Roman"/>
        <family val="1"/>
      </rPr>
      <t>4</t>
    </r>
  </si>
  <si>
    <r>
      <t>公司</t>
    </r>
    <r>
      <rPr>
        <sz val="12"/>
        <rFont val="Times New Roman"/>
        <family val="1"/>
      </rPr>
      <t>5</t>
    </r>
  </si>
  <si>
    <r>
      <t>公司</t>
    </r>
    <r>
      <rPr>
        <sz val="12"/>
        <rFont val="Times New Roman"/>
        <family val="1"/>
      </rPr>
      <t>6</t>
    </r>
  </si>
  <si>
    <r>
      <t>公司</t>
    </r>
    <r>
      <rPr>
        <sz val="12"/>
        <rFont val="Times New Roman"/>
        <family val="1"/>
      </rPr>
      <t>7</t>
    </r>
  </si>
  <si>
    <r>
      <t>公司</t>
    </r>
    <r>
      <rPr>
        <sz val="12"/>
        <rFont val="Times New Roman"/>
        <family val="1"/>
      </rPr>
      <t>8</t>
    </r>
  </si>
  <si>
    <r>
      <t>公司</t>
    </r>
    <r>
      <rPr>
        <sz val="12"/>
        <rFont val="Times New Roman"/>
        <family val="1"/>
      </rPr>
      <t>9</t>
    </r>
  </si>
  <si>
    <r>
      <t>公司</t>
    </r>
    <r>
      <rPr>
        <sz val="12"/>
        <rFont val="Times New Roman"/>
        <family val="1"/>
      </rPr>
      <t>10</t>
    </r>
  </si>
  <si>
    <r>
      <t>公司</t>
    </r>
    <r>
      <rPr>
        <sz val="12"/>
        <rFont val="Times New Roman"/>
        <family val="1"/>
      </rPr>
      <t>11</t>
    </r>
  </si>
  <si>
    <r>
      <t>公司</t>
    </r>
    <r>
      <rPr>
        <sz val="12"/>
        <rFont val="Times New Roman"/>
        <family val="1"/>
      </rPr>
      <t>12</t>
    </r>
  </si>
  <si>
    <r>
      <t>公司</t>
    </r>
    <r>
      <rPr>
        <sz val="12"/>
        <rFont val="Times New Roman"/>
        <family val="1"/>
      </rPr>
      <t>13</t>
    </r>
  </si>
  <si>
    <r>
      <t>公司</t>
    </r>
    <r>
      <rPr>
        <sz val="12"/>
        <rFont val="Times New Roman"/>
        <family val="1"/>
      </rPr>
      <t>14</t>
    </r>
  </si>
  <si>
    <t>指标</t>
  </si>
  <si>
    <t>产品</t>
  </si>
  <si>
    <r>
      <t>公司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产品选择</t>
    </r>
  </si>
  <si>
    <t>汇总</t>
  </si>
  <si>
    <t>公司或产品</t>
  </si>
  <si>
    <t>2002年底前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</si>
</sst>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"/>
    <numFmt numFmtId="185" formatCode="0.0"/>
    <numFmt numFmtId="186" formatCode="0.00_);[Red]\(0.00\)"/>
    <numFmt numFmtId="187" formatCode="0.000_);[Red]\(0.000\)"/>
    <numFmt numFmtId="188" formatCode="&quot;第&quot;0&quot;页&quot;"/>
    <numFmt numFmtId="189" formatCode="0;\-0;0"/>
    <numFmt numFmtId="190" formatCode="0.00;\-0.00;0.00"/>
    <numFmt numFmtId="191" formatCode="mmm/yyyy"/>
    <numFmt numFmtId="192" formatCode="0.0;\-0.0;0.0"/>
    <numFmt numFmtId="193" formatCode="yy/m/d"/>
    <numFmt numFmtId="194" formatCode="0.000;\-0.000;0.000"/>
    <numFmt numFmtId="195" formatCode="0.0000"/>
    <numFmt numFmtId="196" formatCode="0&quot;年&quot;"/>
    <numFmt numFmtId="197" formatCode="0&quot;月&quot;"/>
    <numFmt numFmtId="198" formatCode="0;\-0;&quot;&quot;"/>
    <numFmt numFmtId="199" formatCode="0.00_ "/>
    <numFmt numFmtId="200" formatCode="0.0;\-0.0;&quot;&quot;"/>
    <numFmt numFmtId="201" formatCode="0_);[Red]\(0\)"/>
    <numFmt numFmtId="202" formatCode="0.00;\-0.00;&quot;&quot;"/>
    <numFmt numFmtId="203" formatCode="&quot;   第&quot;0&quot;页&quot;"/>
    <numFmt numFmtId="204" formatCode="&quot;是&quot;;&quot;是&quot;;&quot;否&quot;"/>
    <numFmt numFmtId="205" formatCode="&quot;真&quot;;&quot;真&quot;;&quot;假&quot;"/>
    <numFmt numFmtId="206" formatCode="&quot;开&quot;;&quot;开&quot;;&quot;关&quot;"/>
    <numFmt numFmtId="207" formatCode="0;\-0;"/>
    <numFmt numFmtId="208" formatCode="&quot;计数&quot;0"/>
    <numFmt numFmtId="209" formatCode="0.00000"/>
    <numFmt numFmtId="210" formatCode="0.00;\-0.00;;"/>
    <numFmt numFmtId="211" formatCode="0.00%;\-0.00%;;"/>
    <numFmt numFmtId="212" formatCode=";;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2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name val="黑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2"/>
      <name val="Arial Narrow"/>
      <family val="2"/>
    </font>
    <font>
      <b/>
      <sz val="12"/>
      <color indexed="12"/>
      <name val="宋体"/>
      <family val="0"/>
    </font>
    <font>
      <b/>
      <sz val="12"/>
      <color indexed="12"/>
      <name val="Times New Roman"/>
      <family val="1"/>
    </font>
    <font>
      <b/>
      <sz val="12"/>
      <color indexed="12"/>
      <name val="Arial Narrow"/>
      <family val="2"/>
    </font>
    <font>
      <sz val="12"/>
      <name val="Times New Roman"/>
      <family val="1"/>
    </font>
    <font>
      <sz val="12"/>
      <color indexed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.25"/>
      <name val="宋体"/>
      <family val="0"/>
    </font>
    <font>
      <b/>
      <sz val="9.75"/>
      <name val="Arial Narrow"/>
      <family val="2"/>
    </font>
    <font>
      <sz val="8.75"/>
      <name val="宋体"/>
      <family val="0"/>
    </font>
    <font>
      <sz val="8"/>
      <name val="宋体"/>
      <family val="0"/>
    </font>
    <font>
      <sz val="8"/>
      <name val="Arial Narrow"/>
      <family val="2"/>
    </font>
    <font>
      <sz val="13.5"/>
      <name val="黑体"/>
      <family val="0"/>
    </font>
    <font>
      <sz val="9.25"/>
      <name val="宋体"/>
      <family val="0"/>
    </font>
    <font>
      <b/>
      <sz val="13.5"/>
      <name val="黑体"/>
      <family val="0"/>
    </font>
    <font>
      <sz val="8.5"/>
      <name val="宋体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>
        <color indexed="10"/>
      </top>
      <bottom style="hair"/>
    </border>
    <border>
      <left style="hair"/>
      <right style="hair"/>
      <top style="hair"/>
      <bottom style="medium">
        <color indexed="10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medium">
        <color indexed="10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 vertical="center" shrinkToFit="1"/>
      <protection hidden="1"/>
    </xf>
    <xf numFmtId="14" fontId="0" fillId="0" borderId="0" xfId="0" applyNumberFormat="1" applyAlignment="1" applyProtection="1">
      <alignment vertical="center" shrinkToFit="1"/>
      <protection hidden="1"/>
    </xf>
    <xf numFmtId="0" fontId="0" fillId="0" borderId="1" xfId="0" applyBorder="1" applyAlignment="1" applyProtection="1">
      <alignment vertical="center" shrinkToFit="1"/>
      <protection hidden="1"/>
    </xf>
    <xf numFmtId="0" fontId="0" fillId="2" borderId="1" xfId="0" applyFill="1" applyBorder="1" applyAlignment="1" applyProtection="1">
      <alignment vertical="center" shrinkToFit="1"/>
      <protection hidden="1" locked="0"/>
    </xf>
    <xf numFmtId="14" fontId="6" fillId="0" borderId="1" xfId="0" applyNumberFormat="1" applyFont="1" applyBorder="1" applyAlignment="1" applyProtection="1">
      <alignment horizontal="left" vertical="center" shrinkToFit="1"/>
      <protection hidden="1"/>
    </xf>
    <xf numFmtId="193" fontId="0" fillId="0" borderId="1" xfId="0" applyNumberFormat="1" applyBorder="1" applyAlignment="1" applyProtection="1">
      <alignment vertical="center" shrinkToFit="1"/>
      <protection hidden="1"/>
    </xf>
    <xf numFmtId="14" fontId="0" fillId="0" borderId="1" xfId="0" applyNumberFormat="1" applyBorder="1" applyAlignment="1" applyProtection="1">
      <alignment vertical="center" shrinkToFit="1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Font="1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0" fillId="0" borderId="3" xfId="0" applyFont="1" applyFill="1" applyBorder="1" applyAlignment="1" applyProtection="1">
      <alignment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vertical="center" shrinkToFit="1"/>
      <protection hidden="1"/>
    </xf>
    <xf numFmtId="0" fontId="7" fillId="0" borderId="3" xfId="0" applyFont="1" applyBorder="1" applyAlignment="1" applyProtection="1">
      <alignment vertical="center" shrinkToFit="1"/>
      <protection hidden="1"/>
    </xf>
    <xf numFmtId="0" fontId="7" fillId="0" borderId="3" xfId="0" applyFont="1" applyFill="1" applyBorder="1" applyAlignment="1" applyProtection="1">
      <alignment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3" xfId="0" applyBorder="1" applyAlignment="1">
      <alignment/>
    </xf>
    <xf numFmtId="0" fontId="8" fillId="0" borderId="4" xfId="0" applyFont="1" applyBorder="1" applyAlignment="1" applyProtection="1">
      <alignment vertical="center" shrinkToFit="1"/>
      <protection hidden="1"/>
    </xf>
    <xf numFmtId="0" fontId="8" fillId="0" borderId="3" xfId="0" applyFont="1" applyBorder="1" applyAlignment="1" applyProtection="1">
      <alignment horizontal="center" vertical="center" shrinkToFit="1"/>
      <protection hidden="1"/>
    </xf>
    <xf numFmtId="0" fontId="10" fillId="0" borderId="3" xfId="0" applyFont="1" applyFill="1" applyBorder="1" applyAlignment="1" applyProtection="1">
      <alignment vertical="center" shrinkToFit="1"/>
      <protection hidden="1"/>
    </xf>
    <xf numFmtId="0" fontId="8" fillId="0" borderId="3" xfId="0" applyFont="1" applyFill="1" applyBorder="1" applyAlignment="1" applyProtection="1">
      <alignment vertical="center" shrinkToFit="1"/>
      <protection hidden="1"/>
    </xf>
    <xf numFmtId="1" fontId="10" fillId="0" borderId="3" xfId="0" applyNumberFormat="1" applyFont="1" applyBorder="1" applyAlignment="1" applyProtection="1">
      <alignment horizontal="right" vertical="center" shrinkToFit="1"/>
      <protection hidden="1"/>
    </xf>
    <xf numFmtId="2" fontId="10" fillId="0" borderId="3" xfId="0" applyNumberFormat="1" applyFont="1" applyBorder="1" applyAlignment="1" applyProtection="1">
      <alignment horizontal="right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shrinkToFit="1"/>
      <protection hidden="1"/>
    </xf>
    <xf numFmtId="2" fontId="7" fillId="0" borderId="3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1" fontId="8" fillId="0" borderId="0" xfId="0" applyNumberFormat="1" applyFont="1" applyAlignment="1">
      <alignment/>
    </xf>
    <xf numFmtId="0" fontId="0" fillId="0" borderId="3" xfId="0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right" vertical="center" shrinkToFit="1"/>
      <protection hidden="1"/>
    </xf>
    <xf numFmtId="2" fontId="7" fillId="0" borderId="5" xfId="0" applyNumberFormat="1" applyFont="1" applyFill="1" applyBorder="1" applyAlignment="1" applyProtection="1">
      <alignment horizontal="right" vertical="center" shrinkToFit="1"/>
      <protection hidden="1"/>
    </xf>
    <xf numFmtId="1" fontId="10" fillId="0" borderId="6" xfId="0" applyNumberFormat="1" applyFont="1" applyBorder="1" applyAlignment="1" applyProtection="1">
      <alignment horizontal="right" vertical="center" shrinkToFit="1"/>
      <protection hidden="1"/>
    </xf>
    <xf numFmtId="2" fontId="10" fillId="0" borderId="6" xfId="0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Alignment="1">
      <alignment/>
    </xf>
    <xf numFmtId="0" fontId="0" fillId="0" borderId="7" xfId="0" applyBorder="1" applyAlignment="1" applyProtection="1">
      <alignment horizontal="center" vertical="center" shrinkToFit="1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right" vertical="center" shrinkToFit="1"/>
      <protection hidden="1"/>
    </xf>
    <xf numFmtId="2" fontId="0" fillId="0" borderId="7" xfId="0" applyNumberFormat="1" applyFont="1" applyFill="1" applyBorder="1" applyAlignment="1" applyProtection="1">
      <alignment horizontal="right" vertical="center" shrinkToFit="1"/>
      <protection hidden="1"/>
    </xf>
    <xf numFmtId="212" fontId="12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198" fontId="7" fillId="0" borderId="4" xfId="0" applyNumberFormat="1" applyFont="1" applyBorder="1" applyAlignment="1" applyProtection="1">
      <alignment horizontal="left" vertical="center"/>
      <protection hidden="1"/>
    </xf>
    <xf numFmtId="198" fontId="7" fillId="0" borderId="0" xfId="0" applyNumberFormat="1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4" xfId="0" applyBorder="1" applyAlignment="1" applyProtection="1">
      <alignment horizontal="left" vertical="center" indent="1" shrinkToFit="1"/>
      <protection hidden="1"/>
    </xf>
    <xf numFmtId="0" fontId="0" fillId="3" borderId="0" xfId="0" applyFill="1" applyAlignment="1">
      <alignment/>
    </xf>
    <xf numFmtId="1" fontId="10" fillId="0" borderId="8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9" xfId="0" applyFont="1" applyBorder="1" applyAlignment="1" applyProtection="1">
      <alignment vertical="center" shrinkToFit="1"/>
      <protection hidden="1"/>
    </xf>
    <xf numFmtId="0" fontId="8" fillId="0" borderId="10" xfId="0" applyFont="1" applyBorder="1" applyAlignment="1" applyProtection="1">
      <alignment horizontal="center" vertical="center" shrinkToFi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1" fontId="10" fillId="0" borderId="10" xfId="0" applyNumberFormat="1" applyFont="1" applyBorder="1" applyAlignment="1" applyProtection="1">
      <alignment horizontal="right" vertical="center" shrinkToFit="1"/>
      <protection hidden="1"/>
    </xf>
    <xf numFmtId="0" fontId="0" fillId="0" borderId="11" xfId="0" applyBorder="1" applyAlignment="1" applyProtection="1">
      <alignment horizontal="left" vertical="center" indent="1" shrinkToFit="1"/>
      <protection hidden="1"/>
    </xf>
    <xf numFmtId="0" fontId="0" fillId="0" borderId="7" xfId="0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right" vertical="center" shrinkToFi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 shrinkToFit="1"/>
      <protection hidden="1"/>
    </xf>
    <xf numFmtId="0" fontId="0" fillId="0" borderId="9" xfId="0" applyFont="1" applyBorder="1" applyAlignment="1" applyProtection="1">
      <alignment horizontal="center" vertical="center" shrinkToFit="1"/>
      <protection hidden="1"/>
    </xf>
    <xf numFmtId="0" fontId="0" fillId="0" borderId="13" xfId="0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1"/>
          <c:h val="0.98025"/>
        </c:manualLayout>
      </c:layout>
      <c:barChart>
        <c:barDir val="col"/>
        <c:grouping val="clustered"/>
        <c:varyColors val="0"/>
        <c:ser>
          <c:idx val="3"/>
          <c:order val="0"/>
          <c:tx>
            <c:v>面积</c:v>
          </c:tx>
          <c:spPr>
            <a:gradFill rotWithShape="1">
              <a:gsLst>
                <a:gs pos="0">
                  <a:srgbClr val="0000FF"/>
                </a:gs>
                <a:gs pos="50000">
                  <a:srgbClr val="99CCFF"/>
                </a:gs>
                <a:gs pos="100000">
                  <a:srgbClr val="0000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;\-0.00;;" sourceLinked="0"/>
            <c:txPr>
              <a:bodyPr vert="horz" rot="-5400000" anchor="ctr"/>
              <a:lstStyle/>
              <a:p>
                <a:pPr algn="ctr">
                  <a:defRPr lang="en-US" cap="none" sz="975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图!X轴</c:f>
              <c:strCache>
                <c:ptCount val="5"/>
                <c:pt idx="0">
                  <c:v>产品1</c:v>
                </c:pt>
                <c:pt idx="1">
                  <c:v>产品2</c:v>
                </c:pt>
                <c:pt idx="2">
                  <c:v>产品3</c:v>
                </c:pt>
                <c:pt idx="3">
                  <c:v>产品4</c:v>
                </c:pt>
                <c:pt idx="4">
                  <c:v>产品5</c:v>
                </c:pt>
              </c:strCache>
            </c:strRef>
          </c:cat>
          <c:val>
            <c:numRef>
              <c:f>图!面积</c:f>
              <c:numCache>
                <c:ptCount val="5"/>
                <c:pt idx="0">
                  <c:v>49644</c:v>
                </c:pt>
                <c:pt idx="1">
                  <c:v>13943.970000000001</c:v>
                </c:pt>
                <c:pt idx="2">
                  <c:v>3097.85</c:v>
                </c:pt>
                <c:pt idx="3">
                  <c:v>2282.5899999999997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图!X轴</c:f>
              <c:strCache>
                <c:ptCount val="5"/>
                <c:pt idx="0">
                  <c:v>产品1</c:v>
                </c:pt>
                <c:pt idx="1">
                  <c:v>产品2</c:v>
                </c:pt>
                <c:pt idx="2">
                  <c:v>产品3</c:v>
                </c:pt>
                <c:pt idx="3">
                  <c:v>产品4</c:v>
                </c:pt>
                <c:pt idx="4">
                  <c:v>产品5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gapWidth val="30"/>
        <c:axId val="8231586"/>
        <c:axId val="6975411"/>
      </c:barChart>
      <c:barChart>
        <c:barDir val="col"/>
        <c:grouping val="clustered"/>
        <c:varyColors val="0"/>
        <c:ser>
          <c:idx val="4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3"/>
          <c:tx>
            <c:v>数量</c:v>
          </c:tx>
          <c:spPr>
            <a:gradFill rotWithShape="1">
              <a:gsLst>
                <a:gs pos="0">
                  <a:srgbClr val="C0C0C0"/>
                </a:gs>
                <a:gs pos="50000">
                  <a:srgbClr val="FFFFFF"/>
                </a:gs>
                <a:gs pos="100000">
                  <a:srgbClr val="C0C0C0"/>
                </a:gs>
              </a:gsLst>
              <a:lin ang="0" scaled="1"/>
            </a:gradFill>
            <a:ln w="12700">
              <a:solidFill>
                <a:srgbClr val="3333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;\-0;" sourceLinked="0"/>
            <c:txPr>
              <a:bodyPr vert="horz" rot="-5400000" anchor="ctr"/>
              <a:lstStyle/>
              <a:p>
                <a:pPr algn="ctr">
                  <a:defRPr lang="en-US" cap="none" sz="975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图!数量</c:f>
              <c:numCache>
                <c:ptCount val="5"/>
                <c:pt idx="0">
                  <c:v>186</c:v>
                </c:pt>
                <c:pt idx="1">
                  <c:v>124</c:v>
                </c:pt>
                <c:pt idx="2">
                  <c:v>38</c:v>
                </c:pt>
                <c:pt idx="3">
                  <c:v>499</c:v>
                </c:pt>
                <c:pt idx="4">
                  <c:v>0</c:v>
                </c:pt>
              </c:numCache>
            </c:numRef>
          </c:val>
        </c:ser>
        <c:gapWidth val="30"/>
        <c:axId val="62778700"/>
        <c:axId val="28137389"/>
      </c:barChart>
      <c:lineChart>
        <c:grouping val="standard"/>
        <c:varyColors val="0"/>
        <c:ser>
          <c:idx val="0"/>
          <c:order val="4"/>
          <c:tx>
            <c:v>累计面积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图!累计面积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axId val="8231586"/>
        <c:axId val="6975411"/>
      </c:lineChart>
      <c:lineChart>
        <c:grouping val="standard"/>
        <c:varyColors val="0"/>
        <c:ser>
          <c:idx val="5"/>
          <c:order val="5"/>
          <c:tx>
            <c:v>累计数量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图!累计数量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axId val="62778700"/>
        <c:axId val="28137389"/>
      </c:lineChart>
      <c:catAx>
        <c:axId val="8231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6975411"/>
        <c:crosses val="autoZero"/>
        <c:auto val="1"/>
        <c:lblOffset val="100"/>
        <c:noMultiLvlLbl val="0"/>
      </c:catAx>
      <c:valAx>
        <c:axId val="697541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8231586"/>
        <c:crossesAt val="1"/>
        <c:crossBetween val="between"/>
        <c:dispUnits/>
      </c:valAx>
      <c:catAx>
        <c:axId val="62778700"/>
        <c:scaling>
          <c:orientation val="minMax"/>
        </c:scaling>
        <c:axPos val="b"/>
        <c:delete val="1"/>
        <c:majorTickMark val="in"/>
        <c:minorTickMark val="none"/>
        <c:tickLblPos val="nextTo"/>
        <c:crossAx val="28137389"/>
        <c:crosses val="autoZero"/>
        <c:auto val="1"/>
        <c:lblOffset val="100"/>
        <c:noMultiLvlLbl val="0"/>
      </c:catAx>
      <c:valAx>
        <c:axId val="281373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778700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4925"/>
          <c:y val="0"/>
          <c:w val="0.7465"/>
          <c:h val="0.045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4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16"/>
          <c:y val="-0.01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0" i="0" u="none" baseline="0"/>
          </a:pPr>
        </a:p>
      </c:txPr>
    </c:title>
    <c:plotArea>
      <c:layout>
        <c:manualLayout>
          <c:xMode val="edge"/>
          <c:yMode val="edge"/>
          <c:x val="0.018"/>
          <c:y val="0"/>
          <c:w val="0.982"/>
          <c:h val="0.9965"/>
        </c:manualLayout>
      </c:layout>
      <c:pieChart>
        <c:varyColors val="0"/>
        <c:ser>
          <c:idx val="1"/>
          <c:order val="0"/>
          <c:tx>
            <c:v>面积</c:v>
          </c:tx>
          <c:spPr>
            <a:gradFill rotWithShape="1">
              <a:gsLst>
                <a:gs pos="0">
                  <a:srgbClr val="CCFFFF"/>
                </a:gs>
                <a:gs pos="100000">
                  <a:srgbClr val="9999FF"/>
                </a:gs>
              </a:gsLst>
              <a:path path="rect">
                <a:fillToRect l="50000" t="50000" r="50000" b="50000"/>
              </a:path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;\-0.00%;;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图!X轴</c:f>
              <c:strCache>
                <c:ptCount val="5"/>
                <c:pt idx="0">
                  <c:v>产品1</c:v>
                </c:pt>
                <c:pt idx="1">
                  <c:v>产品2</c:v>
                </c:pt>
                <c:pt idx="2">
                  <c:v>产品3</c:v>
                </c:pt>
                <c:pt idx="3">
                  <c:v>产品4</c:v>
                </c:pt>
                <c:pt idx="4">
                  <c:v>产品5</c:v>
                </c:pt>
              </c:strCache>
            </c:strRef>
          </c:cat>
          <c:val>
            <c:numRef>
              <c:f>图!面积</c:f>
              <c:numCache>
                <c:ptCount val="5"/>
                <c:pt idx="0">
                  <c:v>49644</c:v>
                </c:pt>
                <c:pt idx="1">
                  <c:v>13943.970000000001</c:v>
                </c:pt>
                <c:pt idx="2">
                  <c:v>3097.85</c:v>
                </c:pt>
                <c:pt idx="3">
                  <c:v>2282.5899999999997</c:v>
                </c:pt>
                <c:pt idx="4">
                  <c:v>0</c:v>
                </c:pt>
              </c:numCache>
            </c:numRef>
          </c:val>
        </c:ser>
        <c:firstSliceAng val="27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145"/>
          <c:y val="-0.01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1125"/>
          <c:y val="0.0035"/>
          <c:w val="0.96325"/>
          <c:h val="1"/>
        </c:manualLayout>
      </c:layout>
      <c:pieChart>
        <c:varyColors val="0"/>
        <c:ser>
          <c:idx val="1"/>
          <c:order val="0"/>
          <c:tx>
            <c:v>数量</c:v>
          </c:tx>
          <c:spPr>
            <a:gradFill rotWithShape="1">
              <a:gsLst>
                <a:gs pos="0">
                  <a:srgbClr val="CCFFFF"/>
                </a:gs>
                <a:gs pos="100000">
                  <a:srgbClr val="00CCFF"/>
                </a:gs>
              </a:gsLst>
              <a:path path="rect">
                <a:fillToRect l="50000" t="50000" r="50000" b="50000"/>
              </a:path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00CCFF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图!X轴</c:f>
              <c:strCache>
                <c:ptCount val="5"/>
                <c:pt idx="0">
                  <c:v>产品1</c:v>
                </c:pt>
                <c:pt idx="1">
                  <c:v>产品2</c:v>
                </c:pt>
                <c:pt idx="2">
                  <c:v>产品3</c:v>
                </c:pt>
                <c:pt idx="3">
                  <c:v>产品4</c:v>
                </c:pt>
                <c:pt idx="4">
                  <c:v>产品5</c:v>
                </c:pt>
              </c:strCache>
            </c:strRef>
          </c:cat>
          <c:val>
            <c:numRef>
              <c:f>图!数量</c:f>
              <c:numCache>
                <c:ptCount val="5"/>
                <c:pt idx="0">
                  <c:v>186</c:v>
                </c:pt>
                <c:pt idx="1">
                  <c:v>124</c:v>
                </c:pt>
                <c:pt idx="2">
                  <c:v>38</c:v>
                </c:pt>
                <c:pt idx="3">
                  <c:v>499</c:v>
                </c:pt>
                <c:pt idx="4">
                  <c:v>0</c:v>
                </c:pt>
              </c:numCache>
            </c:numRef>
          </c:val>
        </c:ser>
        <c:firstSliceAng val="27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1314450</xdr:colOff>
      <xdr:row>0</xdr:row>
      <xdr:rowOff>9525</xdr:rowOff>
    </xdr:from>
    <xdr:to>
      <xdr:col>10</xdr:col>
      <xdr:colOff>419100</xdr:colOff>
      <xdr:row>0</xdr:row>
      <xdr:rowOff>228600</xdr:rowOff>
    </xdr:to>
    <xdr:sp textlink="dw">
      <xdr:nvSpPr>
        <xdr:cNvPr id="1" name="Rectangle 11"/>
        <xdr:cNvSpPr>
          <a:spLocks/>
        </xdr:cNvSpPr>
      </xdr:nvSpPr>
      <xdr:spPr>
        <a:xfrm>
          <a:off x="7038975" y="9525"/>
          <a:ext cx="1143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个/平方米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466725</xdr:colOff>
      <xdr:row>25</xdr:row>
      <xdr:rowOff>57150</xdr:rowOff>
    </xdr:to>
    <xdr:graphicFrame>
      <xdr:nvGraphicFramePr>
        <xdr:cNvPr id="2" name="Chart 15"/>
        <xdr:cNvGraphicFramePr/>
      </xdr:nvGraphicFramePr>
      <xdr:xfrm>
        <a:off x="0" y="257175"/>
        <a:ext cx="55054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466725</xdr:colOff>
      <xdr:row>1</xdr:row>
      <xdr:rowOff>9525</xdr:rowOff>
    </xdr:from>
    <xdr:to>
      <xdr:col>10</xdr:col>
      <xdr:colOff>476250</xdr:colOff>
      <xdr:row>13</xdr:row>
      <xdr:rowOff>76200</xdr:rowOff>
    </xdr:to>
    <xdr:graphicFrame>
      <xdr:nvGraphicFramePr>
        <xdr:cNvPr id="3" name="Chart 16"/>
        <xdr:cNvGraphicFramePr/>
      </xdr:nvGraphicFramePr>
      <xdr:xfrm>
        <a:off x="5505450" y="247650"/>
        <a:ext cx="27336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466725</xdr:colOff>
      <xdr:row>13</xdr:row>
      <xdr:rowOff>66675</xdr:rowOff>
    </xdr:from>
    <xdr:to>
      <xdr:col>10</xdr:col>
      <xdr:colOff>476250</xdr:colOff>
      <xdr:row>25</xdr:row>
      <xdr:rowOff>47625</xdr:rowOff>
    </xdr:to>
    <xdr:graphicFrame>
      <xdr:nvGraphicFramePr>
        <xdr:cNvPr id="4" name="Chart 17"/>
        <xdr:cNvGraphicFramePr/>
      </xdr:nvGraphicFramePr>
      <xdr:xfrm>
        <a:off x="5505450" y="2686050"/>
        <a:ext cx="2733675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I31"/>
  <sheetViews>
    <sheetView showGridLines="0" showZeros="0" workbookViewId="0" topLeftCell="A5">
      <pane xSplit="4" ySplit="3" topLeftCell="E8" activePane="bottomRight" state="frozen"/>
      <selection pane="topLeft" activeCell="A5" sqref="A5"/>
      <selection pane="topRight" activeCell="E5" sqref="E5"/>
      <selection pane="bottomLeft" activeCell="A8" sqref="A8"/>
      <selection pane="bottomRight" activeCell="J17" sqref="J17"/>
    </sheetView>
  </sheetViews>
  <sheetFormatPr defaultColWidth="9.00390625" defaultRowHeight="14.25"/>
  <cols>
    <col min="1" max="1" width="14.25390625" style="0" customWidth="1"/>
    <col min="2" max="2" width="10.375" style="0" customWidth="1"/>
    <col min="3" max="3" width="8.25390625" style="0" hidden="1" customWidth="1"/>
    <col min="4" max="4" width="6.125" style="0" hidden="1" customWidth="1"/>
    <col min="5" max="5" width="8.125" style="0" customWidth="1"/>
    <col min="6" max="6" width="10.625" style="0" customWidth="1"/>
    <col min="7" max="7" width="5.125" style="0" customWidth="1"/>
    <col min="8" max="8" width="8.625" style="0" customWidth="1"/>
    <col min="9" max="9" width="5.125" style="0" customWidth="1"/>
    <col min="10" max="10" width="8.625" style="0" customWidth="1"/>
    <col min="11" max="11" width="5.125" style="0" customWidth="1"/>
    <col min="12" max="12" width="8.625" style="0" customWidth="1"/>
    <col min="13" max="13" width="5.125" style="0" customWidth="1"/>
    <col min="14" max="14" width="8.625" style="0" customWidth="1"/>
    <col min="15" max="15" width="5.125" style="0" customWidth="1"/>
    <col min="16" max="16" width="8.625" style="0" customWidth="1"/>
    <col min="17" max="17" width="5.125" style="0" customWidth="1"/>
    <col min="18" max="18" width="8.625" style="0" customWidth="1"/>
    <col min="19" max="19" width="5.125" style="0" customWidth="1"/>
    <col min="20" max="20" width="8.625" style="0" customWidth="1"/>
    <col min="21" max="21" width="5.125" style="0" customWidth="1"/>
    <col min="22" max="22" width="8.625" style="0" customWidth="1"/>
    <col min="23" max="23" width="5.125" style="0" customWidth="1"/>
    <col min="24" max="24" width="8.625" style="0" customWidth="1"/>
    <col min="25" max="25" width="5.125" style="0" customWidth="1"/>
    <col min="26" max="26" width="8.625" style="0" customWidth="1"/>
    <col min="27" max="27" width="5.125" style="0" customWidth="1"/>
    <col min="28" max="28" width="8.625" style="0" customWidth="1"/>
    <col min="29" max="29" width="5.125" style="0" customWidth="1"/>
    <col min="30" max="30" width="8.625" style="0" customWidth="1"/>
    <col min="31" max="31" width="5.125" style="0" customWidth="1"/>
    <col min="32" max="32" width="8.625" style="0" customWidth="1"/>
    <col min="33" max="33" width="5.125" style="0" customWidth="1"/>
    <col min="34" max="34" width="8.625" style="0" customWidth="1"/>
  </cols>
  <sheetData>
    <row r="1" spans="1:34" ht="22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4" ht="21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ht="14.25" hidden="1">
      <c r="A3" s="1" t="s">
        <v>0</v>
      </c>
      <c r="B3" s="1" t="s">
        <v>1</v>
      </c>
      <c r="C3" s="1"/>
      <c r="D3" s="1"/>
      <c r="E3" s="1"/>
      <c r="F3" s="1" t="s">
        <v>2</v>
      </c>
      <c r="G3" s="1"/>
      <c r="H3" s="1" t="s">
        <v>3</v>
      </c>
      <c r="I3" s="1"/>
      <c r="J3" s="1" t="s">
        <v>4</v>
      </c>
      <c r="K3" s="1"/>
      <c r="L3" s="1" t="s">
        <v>5</v>
      </c>
      <c r="M3" s="1"/>
      <c r="N3" s="1"/>
      <c r="O3" s="1"/>
      <c r="P3" s="1"/>
      <c r="Q3" s="1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4.25" hidden="1">
      <c r="A4" s="3">
        <v>759</v>
      </c>
      <c r="B4" s="3"/>
      <c r="C4" s="3"/>
      <c r="D4" s="3"/>
      <c r="E4" s="3">
        <v>1</v>
      </c>
      <c r="F4" s="4">
        <v>1</v>
      </c>
      <c r="G4" s="4">
        <v>10</v>
      </c>
      <c r="H4" s="4">
        <v>25</v>
      </c>
      <c r="I4" s="4"/>
      <c r="J4" s="5" t="e">
        <v>#VALUE!</v>
      </c>
      <c r="K4" s="5"/>
      <c r="L4" s="5" t="e">
        <v>#VALUE!</v>
      </c>
      <c r="M4" s="5"/>
      <c r="N4" s="3" t="s">
        <v>45</v>
      </c>
      <c r="O4" s="3"/>
      <c r="P4" s="6" t="e">
        <v>#VALUE!</v>
      </c>
      <c r="Q4" s="6"/>
      <c r="R4" s="7"/>
      <c r="S4" s="7"/>
      <c r="T4" s="3"/>
      <c r="U4" s="3"/>
      <c r="V4" s="3"/>
      <c r="W4" s="3"/>
      <c r="X4" s="3"/>
      <c r="Y4" s="3"/>
      <c r="Z4" s="3"/>
      <c r="AA4" s="3"/>
      <c r="AB4" s="8"/>
      <c r="AC4" s="8"/>
      <c r="AD4" s="8"/>
      <c r="AE4" s="8"/>
      <c r="AF4" s="3"/>
      <c r="AG4" s="8"/>
      <c r="AH4" s="3"/>
    </row>
    <row r="5" spans="1:34" ht="23.25" customHeight="1">
      <c r="A5" s="61" t="s">
        <v>6</v>
      </c>
      <c r="B5" s="63" t="s">
        <v>7</v>
      </c>
      <c r="C5" s="9" t="s">
        <v>8</v>
      </c>
      <c r="D5" s="10" t="s">
        <v>9</v>
      </c>
      <c r="E5" s="59" t="s">
        <v>10</v>
      </c>
      <c r="F5" s="59"/>
      <c r="G5" s="60" t="s">
        <v>26</v>
      </c>
      <c r="H5" s="59"/>
      <c r="I5" s="60" t="s">
        <v>27</v>
      </c>
      <c r="J5" s="59"/>
      <c r="K5" s="60" t="s">
        <v>28</v>
      </c>
      <c r="L5" s="59"/>
      <c r="M5" s="60" t="s">
        <v>29</v>
      </c>
      <c r="N5" s="59"/>
      <c r="O5" s="60" t="s">
        <v>30</v>
      </c>
      <c r="P5" s="59"/>
      <c r="Q5" s="60" t="s">
        <v>31</v>
      </c>
      <c r="R5" s="59"/>
      <c r="S5" s="60" t="s">
        <v>32</v>
      </c>
      <c r="T5" s="59"/>
      <c r="U5" s="60" t="s">
        <v>33</v>
      </c>
      <c r="V5" s="59"/>
      <c r="W5" s="60" t="s">
        <v>34</v>
      </c>
      <c r="X5" s="59"/>
      <c r="Y5" s="60" t="s">
        <v>35</v>
      </c>
      <c r="Z5" s="59"/>
      <c r="AA5" s="60" t="s">
        <v>36</v>
      </c>
      <c r="AB5" s="59"/>
      <c r="AC5" s="60" t="s">
        <v>37</v>
      </c>
      <c r="AD5" s="59"/>
      <c r="AE5" s="60" t="s">
        <v>38</v>
      </c>
      <c r="AF5" s="59"/>
      <c r="AG5" s="60" t="s">
        <v>39</v>
      </c>
      <c r="AH5" s="59"/>
    </row>
    <row r="6" spans="1:34" ht="23.25" customHeight="1">
      <c r="A6" s="62"/>
      <c r="B6" s="64"/>
      <c r="C6" s="11"/>
      <c r="D6" s="11"/>
      <c r="E6" s="12" t="s">
        <v>11</v>
      </c>
      <c r="F6" s="12" t="s">
        <v>12</v>
      </c>
      <c r="G6" s="12" t="s">
        <v>11</v>
      </c>
      <c r="H6" s="12" t="s">
        <v>12</v>
      </c>
      <c r="I6" s="12" t="s">
        <v>11</v>
      </c>
      <c r="J6" s="12" t="s">
        <v>12</v>
      </c>
      <c r="K6" s="12" t="s">
        <v>11</v>
      </c>
      <c r="L6" s="12" t="s">
        <v>12</v>
      </c>
      <c r="M6" s="12" t="s">
        <v>11</v>
      </c>
      <c r="N6" s="12" t="s">
        <v>12</v>
      </c>
      <c r="O6" s="12" t="s">
        <v>11</v>
      </c>
      <c r="P6" s="12" t="s">
        <v>12</v>
      </c>
      <c r="Q6" s="12" t="s">
        <v>11</v>
      </c>
      <c r="R6" s="12" t="s">
        <v>12</v>
      </c>
      <c r="S6" s="12" t="s">
        <v>11</v>
      </c>
      <c r="T6" s="12" t="s">
        <v>12</v>
      </c>
      <c r="U6" s="12" t="s">
        <v>11</v>
      </c>
      <c r="V6" s="12" t="s">
        <v>12</v>
      </c>
      <c r="W6" s="12" t="s">
        <v>11</v>
      </c>
      <c r="X6" s="12" t="s">
        <v>12</v>
      </c>
      <c r="Y6" s="12" t="s">
        <v>11</v>
      </c>
      <c r="Z6" s="12" t="s">
        <v>12</v>
      </c>
      <c r="AA6" s="12" t="s">
        <v>11</v>
      </c>
      <c r="AB6" s="12" t="s">
        <v>12</v>
      </c>
      <c r="AC6" s="12" t="s">
        <v>11</v>
      </c>
      <c r="AD6" s="12" t="s">
        <v>12</v>
      </c>
      <c r="AE6" s="12" t="s">
        <v>11</v>
      </c>
      <c r="AF6" s="12" t="s">
        <v>12</v>
      </c>
      <c r="AG6" s="12" t="s">
        <v>11</v>
      </c>
      <c r="AH6" s="12" t="s">
        <v>12</v>
      </c>
    </row>
    <row r="7" spans="1:34" ht="15.75" hidden="1">
      <c r="A7" s="13"/>
      <c r="B7" s="14"/>
      <c r="C7" s="15"/>
      <c r="D7" s="15"/>
      <c r="E7" s="15"/>
      <c r="F7" s="16"/>
      <c r="G7" s="16"/>
      <c r="H7" s="17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5" ht="15.75">
      <c r="A8" s="18" t="s">
        <v>17</v>
      </c>
      <c r="B8" s="19" t="s">
        <v>13</v>
      </c>
      <c r="C8" s="20"/>
      <c r="D8" s="21"/>
      <c r="E8" s="22">
        <f>SUMIF($G$6:$AH$6,E$6,$G8:$AH8)</f>
        <v>847</v>
      </c>
      <c r="F8" s="23">
        <f aca="true" t="shared" si="0" ref="F8:F31">SUMIF($G$6:$AH$6,F$6,$G8:$AH8)</f>
        <v>68968.41</v>
      </c>
      <c r="G8" s="22">
        <f>SUM(G9:G13)</f>
        <v>136</v>
      </c>
      <c r="H8" s="23">
        <f aca="true" t="shared" si="1" ref="H8:AH8">SUM(H9:H13)</f>
        <v>17613.64</v>
      </c>
      <c r="I8" s="22">
        <f t="shared" si="1"/>
        <v>406</v>
      </c>
      <c r="J8" s="23">
        <f t="shared" si="1"/>
        <v>15372.54</v>
      </c>
      <c r="K8" s="22">
        <f t="shared" si="1"/>
        <v>28</v>
      </c>
      <c r="L8" s="23">
        <f t="shared" si="1"/>
        <v>4218.5</v>
      </c>
      <c r="M8" s="22">
        <f t="shared" si="1"/>
        <v>26</v>
      </c>
      <c r="N8" s="23">
        <f t="shared" si="1"/>
        <v>8952</v>
      </c>
      <c r="O8" s="22">
        <f t="shared" si="1"/>
        <v>15</v>
      </c>
      <c r="P8" s="23">
        <f t="shared" si="1"/>
        <v>3519</v>
      </c>
      <c r="Q8" s="22">
        <f t="shared" si="1"/>
        <v>20</v>
      </c>
      <c r="R8" s="23">
        <f t="shared" si="1"/>
        <v>3988.94</v>
      </c>
      <c r="S8" s="22">
        <f t="shared" si="1"/>
        <v>136</v>
      </c>
      <c r="T8" s="23">
        <f t="shared" si="1"/>
        <v>1442.4899999999998</v>
      </c>
      <c r="U8" s="22">
        <f t="shared" si="1"/>
        <v>20</v>
      </c>
      <c r="V8" s="23">
        <f t="shared" si="1"/>
        <v>3218.8</v>
      </c>
      <c r="W8" s="22">
        <f t="shared" si="1"/>
        <v>14</v>
      </c>
      <c r="X8" s="23">
        <f t="shared" si="1"/>
        <v>3024</v>
      </c>
      <c r="Y8" s="22">
        <f t="shared" si="1"/>
        <v>1</v>
      </c>
      <c r="Z8" s="23">
        <f t="shared" si="1"/>
        <v>266</v>
      </c>
      <c r="AA8" s="22">
        <f t="shared" si="1"/>
        <v>1</v>
      </c>
      <c r="AB8" s="23">
        <f t="shared" si="1"/>
        <v>162.5</v>
      </c>
      <c r="AC8" s="22">
        <f t="shared" si="1"/>
        <v>6</v>
      </c>
      <c r="AD8" s="23">
        <f t="shared" si="1"/>
        <v>20</v>
      </c>
      <c r="AE8" s="22">
        <f t="shared" si="1"/>
        <v>9</v>
      </c>
      <c r="AF8" s="23">
        <f t="shared" si="1"/>
        <v>360</v>
      </c>
      <c r="AG8" s="22">
        <f t="shared" si="1"/>
        <v>29</v>
      </c>
      <c r="AH8" s="23">
        <f t="shared" si="1"/>
        <v>6810</v>
      </c>
      <c r="AI8" s="49">
        <v>1</v>
      </c>
    </row>
    <row r="9" spans="1:34" ht="15.75">
      <c r="A9" s="47" t="s">
        <v>18</v>
      </c>
      <c r="B9" s="24" t="s">
        <v>14</v>
      </c>
      <c r="C9" s="25"/>
      <c r="D9" s="25"/>
      <c r="E9" s="26">
        <f aca="true" t="shared" si="2" ref="E9:E31">SUMIF($G$6:$AH$6,E$6,$G9:$AH9)</f>
        <v>186</v>
      </c>
      <c r="F9" s="27">
        <f t="shared" si="0"/>
        <v>49644</v>
      </c>
      <c r="G9" s="26">
        <v>35</v>
      </c>
      <c r="H9" s="27">
        <v>9360</v>
      </c>
      <c r="I9" s="26">
        <v>46</v>
      </c>
      <c r="J9" s="27">
        <v>12768</v>
      </c>
      <c r="K9" s="26">
        <v>13</v>
      </c>
      <c r="L9" s="27">
        <v>2964</v>
      </c>
      <c r="M9" s="26">
        <v>26</v>
      </c>
      <c r="N9" s="27">
        <v>8952</v>
      </c>
      <c r="O9" s="26">
        <v>11</v>
      </c>
      <c r="P9" s="27">
        <v>2964</v>
      </c>
      <c r="Q9" s="26">
        <v>12</v>
      </c>
      <c r="R9" s="27">
        <v>2808</v>
      </c>
      <c r="S9" s="26">
        <v>2</v>
      </c>
      <c r="T9" s="27">
        <v>432</v>
      </c>
      <c r="U9" s="26">
        <v>2</v>
      </c>
      <c r="V9" s="27">
        <v>432</v>
      </c>
      <c r="W9" s="26">
        <v>14</v>
      </c>
      <c r="X9" s="27">
        <v>3024</v>
      </c>
      <c r="Y9" s="26">
        <v>0</v>
      </c>
      <c r="Z9" s="27">
        <v>0</v>
      </c>
      <c r="AA9" s="26">
        <v>0</v>
      </c>
      <c r="AB9" s="27">
        <v>0</v>
      </c>
      <c r="AC9" s="26">
        <v>0</v>
      </c>
      <c r="AD9" s="27">
        <v>0</v>
      </c>
      <c r="AE9" s="26">
        <v>0</v>
      </c>
      <c r="AF9" s="27">
        <v>0</v>
      </c>
      <c r="AG9" s="26">
        <v>25</v>
      </c>
      <c r="AH9" s="27">
        <v>5940</v>
      </c>
    </row>
    <row r="10" spans="1:34" ht="15.75">
      <c r="A10" s="47" t="s">
        <v>19</v>
      </c>
      <c r="B10" s="24" t="s">
        <v>14</v>
      </c>
      <c r="C10" s="25"/>
      <c r="D10" s="25"/>
      <c r="E10" s="26">
        <f t="shared" si="2"/>
        <v>124</v>
      </c>
      <c r="F10" s="27">
        <f t="shared" si="0"/>
        <v>13943.970000000001</v>
      </c>
      <c r="G10" s="26">
        <v>55</v>
      </c>
      <c r="H10" s="27">
        <v>5873.15</v>
      </c>
      <c r="I10" s="26">
        <v>8</v>
      </c>
      <c r="J10" s="27">
        <v>1092</v>
      </c>
      <c r="K10" s="26">
        <v>15</v>
      </c>
      <c r="L10" s="27">
        <v>1254.5</v>
      </c>
      <c r="M10" s="26">
        <v>0</v>
      </c>
      <c r="N10" s="27">
        <v>0</v>
      </c>
      <c r="O10" s="26">
        <v>4</v>
      </c>
      <c r="P10" s="27">
        <v>555</v>
      </c>
      <c r="Q10" s="26">
        <v>8</v>
      </c>
      <c r="R10" s="27">
        <v>1180.94</v>
      </c>
      <c r="S10" s="26">
        <v>5</v>
      </c>
      <c r="T10" s="27">
        <v>413.08</v>
      </c>
      <c r="U10" s="26">
        <v>18</v>
      </c>
      <c r="V10" s="27">
        <v>2786.8</v>
      </c>
      <c r="W10" s="26">
        <v>0</v>
      </c>
      <c r="X10" s="27">
        <v>0</v>
      </c>
      <c r="Y10" s="26">
        <v>1</v>
      </c>
      <c r="Z10" s="27">
        <v>266</v>
      </c>
      <c r="AA10" s="26">
        <v>1</v>
      </c>
      <c r="AB10" s="27">
        <v>162.5</v>
      </c>
      <c r="AC10" s="26">
        <v>0</v>
      </c>
      <c r="AD10" s="27">
        <v>0</v>
      </c>
      <c r="AE10" s="26">
        <v>9</v>
      </c>
      <c r="AF10" s="27">
        <v>360</v>
      </c>
      <c r="AG10" s="26">
        <v>0</v>
      </c>
      <c r="AH10" s="27">
        <v>0</v>
      </c>
    </row>
    <row r="11" spans="1:34" ht="15.75">
      <c r="A11" s="47" t="s">
        <v>20</v>
      </c>
      <c r="B11" s="24" t="s">
        <v>14</v>
      </c>
      <c r="C11" s="25"/>
      <c r="D11" s="25"/>
      <c r="E11" s="26">
        <f t="shared" si="2"/>
        <v>38</v>
      </c>
      <c r="F11" s="27">
        <f t="shared" si="0"/>
        <v>3097.85</v>
      </c>
      <c r="G11" s="26">
        <v>34</v>
      </c>
      <c r="H11" s="27">
        <v>2227.85</v>
      </c>
      <c r="I11" s="26">
        <v>0</v>
      </c>
      <c r="J11" s="27">
        <v>0</v>
      </c>
      <c r="K11" s="26">
        <v>0</v>
      </c>
      <c r="L11" s="27">
        <v>0</v>
      </c>
      <c r="M11" s="26">
        <v>0</v>
      </c>
      <c r="N11" s="27">
        <v>0</v>
      </c>
      <c r="O11" s="26">
        <v>0</v>
      </c>
      <c r="P11" s="27">
        <v>0</v>
      </c>
      <c r="Q11" s="26">
        <v>0</v>
      </c>
      <c r="R11" s="27">
        <v>0</v>
      </c>
      <c r="S11" s="26">
        <v>0</v>
      </c>
      <c r="T11" s="27">
        <v>0</v>
      </c>
      <c r="U11" s="26">
        <v>0</v>
      </c>
      <c r="V11" s="27">
        <v>0</v>
      </c>
      <c r="W11" s="26">
        <v>0</v>
      </c>
      <c r="X11" s="27">
        <v>0</v>
      </c>
      <c r="Y11" s="26">
        <v>0</v>
      </c>
      <c r="Z11" s="27">
        <v>0</v>
      </c>
      <c r="AA11" s="26">
        <v>0</v>
      </c>
      <c r="AB11" s="27">
        <v>0</v>
      </c>
      <c r="AC11" s="26">
        <v>0</v>
      </c>
      <c r="AD11" s="27">
        <v>0</v>
      </c>
      <c r="AE11" s="26">
        <v>0</v>
      </c>
      <c r="AF11" s="27">
        <v>0</v>
      </c>
      <c r="AG11" s="26">
        <v>4</v>
      </c>
      <c r="AH11" s="27">
        <v>870</v>
      </c>
    </row>
    <row r="12" spans="1:34" ht="15.75">
      <c r="A12" s="47" t="s">
        <v>21</v>
      </c>
      <c r="B12" s="24" t="s">
        <v>14</v>
      </c>
      <c r="C12" s="25"/>
      <c r="D12" s="25"/>
      <c r="E12" s="26">
        <f t="shared" si="2"/>
        <v>499</v>
      </c>
      <c r="F12" s="27">
        <f t="shared" si="0"/>
        <v>2282.5899999999997</v>
      </c>
      <c r="G12" s="26">
        <v>12</v>
      </c>
      <c r="H12" s="27">
        <v>152.64</v>
      </c>
      <c r="I12" s="26">
        <v>352</v>
      </c>
      <c r="J12" s="27">
        <v>1512.54</v>
      </c>
      <c r="K12" s="26">
        <v>0</v>
      </c>
      <c r="L12" s="27">
        <v>0</v>
      </c>
      <c r="M12" s="26">
        <v>0</v>
      </c>
      <c r="N12" s="27">
        <v>0</v>
      </c>
      <c r="O12" s="26">
        <v>0</v>
      </c>
      <c r="P12" s="27">
        <v>0</v>
      </c>
      <c r="Q12" s="26">
        <v>0</v>
      </c>
      <c r="R12" s="27">
        <v>0</v>
      </c>
      <c r="S12" s="26">
        <v>129</v>
      </c>
      <c r="T12" s="27">
        <v>597.41</v>
      </c>
      <c r="U12" s="26">
        <v>0</v>
      </c>
      <c r="V12" s="27">
        <v>0</v>
      </c>
      <c r="W12" s="26">
        <v>0</v>
      </c>
      <c r="X12" s="27">
        <v>0</v>
      </c>
      <c r="Y12" s="26">
        <v>0</v>
      </c>
      <c r="Z12" s="27">
        <v>0</v>
      </c>
      <c r="AA12" s="26">
        <v>0</v>
      </c>
      <c r="AB12" s="27">
        <v>0</v>
      </c>
      <c r="AC12" s="26">
        <v>6</v>
      </c>
      <c r="AD12" s="27">
        <v>20</v>
      </c>
      <c r="AE12" s="26">
        <v>0</v>
      </c>
      <c r="AF12" s="27">
        <v>0</v>
      </c>
      <c r="AG12" s="26">
        <v>0</v>
      </c>
      <c r="AH12" s="27">
        <v>0</v>
      </c>
    </row>
    <row r="13" spans="1:34" ht="15.75">
      <c r="A13" s="47" t="s">
        <v>22</v>
      </c>
      <c r="B13" s="24" t="s">
        <v>14</v>
      </c>
      <c r="C13" s="25"/>
      <c r="D13" s="25"/>
      <c r="E13" s="26">
        <f t="shared" si="2"/>
        <v>0</v>
      </c>
      <c r="F13" s="27">
        <f t="shared" si="0"/>
        <v>0</v>
      </c>
      <c r="G13" s="26">
        <v>0</v>
      </c>
      <c r="H13" s="27">
        <v>0</v>
      </c>
      <c r="I13" s="26">
        <v>0</v>
      </c>
      <c r="J13" s="27">
        <v>0</v>
      </c>
      <c r="K13" s="26">
        <v>0</v>
      </c>
      <c r="L13" s="27">
        <v>0</v>
      </c>
      <c r="M13" s="26">
        <v>0</v>
      </c>
      <c r="N13" s="27">
        <v>0</v>
      </c>
      <c r="O13" s="26">
        <v>0</v>
      </c>
      <c r="P13" s="27">
        <v>0</v>
      </c>
      <c r="Q13" s="26">
        <v>0</v>
      </c>
      <c r="R13" s="27">
        <v>0</v>
      </c>
      <c r="S13" s="26">
        <v>0</v>
      </c>
      <c r="T13" s="27">
        <v>0</v>
      </c>
      <c r="U13" s="26">
        <v>0</v>
      </c>
      <c r="V13" s="27">
        <v>0</v>
      </c>
      <c r="W13" s="26">
        <v>0</v>
      </c>
      <c r="X13" s="27">
        <v>0</v>
      </c>
      <c r="Y13" s="26">
        <v>0</v>
      </c>
      <c r="Z13" s="27">
        <v>0</v>
      </c>
      <c r="AA13" s="26">
        <v>0</v>
      </c>
      <c r="AB13" s="27">
        <v>0</v>
      </c>
      <c r="AC13" s="26">
        <v>0</v>
      </c>
      <c r="AD13" s="27">
        <v>0</v>
      </c>
      <c r="AE13" s="26">
        <v>0</v>
      </c>
      <c r="AF13" s="27">
        <v>0</v>
      </c>
      <c r="AG13" s="26">
        <v>0</v>
      </c>
      <c r="AH13" s="27">
        <v>0</v>
      </c>
    </row>
    <row r="14" spans="1:34" s="29" customFormat="1" ht="15.75">
      <c r="A14" s="18" t="s">
        <v>23</v>
      </c>
      <c r="B14" s="19" t="s">
        <v>13</v>
      </c>
      <c r="C14" s="28"/>
      <c r="D14" s="28"/>
      <c r="E14" s="22">
        <f t="shared" si="2"/>
        <v>40</v>
      </c>
      <c r="F14" s="23">
        <f t="shared" si="0"/>
        <v>10273.24</v>
      </c>
      <c r="G14" s="22">
        <f aca="true" t="shared" si="3" ref="G14:AH14">SUM(G15:G19)</f>
        <v>3</v>
      </c>
      <c r="H14" s="23">
        <f t="shared" si="3"/>
        <v>216.24</v>
      </c>
      <c r="I14" s="22">
        <f t="shared" si="3"/>
        <v>16</v>
      </c>
      <c r="J14" s="23">
        <f t="shared" si="3"/>
        <v>4704</v>
      </c>
      <c r="K14" s="22">
        <f t="shared" si="3"/>
        <v>0</v>
      </c>
      <c r="L14" s="23">
        <f t="shared" si="3"/>
        <v>0</v>
      </c>
      <c r="M14" s="22">
        <f t="shared" si="3"/>
        <v>3</v>
      </c>
      <c r="N14" s="23">
        <f t="shared" si="3"/>
        <v>882</v>
      </c>
      <c r="O14" s="22">
        <f t="shared" si="3"/>
        <v>0</v>
      </c>
      <c r="P14" s="23">
        <f t="shared" si="3"/>
        <v>0</v>
      </c>
      <c r="Q14" s="22">
        <f t="shared" si="3"/>
        <v>3</v>
      </c>
      <c r="R14" s="23">
        <f t="shared" si="3"/>
        <v>648</v>
      </c>
      <c r="S14" s="22">
        <f t="shared" si="3"/>
        <v>0</v>
      </c>
      <c r="T14" s="23">
        <f t="shared" si="3"/>
        <v>0</v>
      </c>
      <c r="U14" s="22">
        <f t="shared" si="3"/>
        <v>0</v>
      </c>
      <c r="V14" s="23">
        <f t="shared" si="3"/>
        <v>0</v>
      </c>
      <c r="W14" s="22">
        <f t="shared" si="3"/>
        <v>0</v>
      </c>
      <c r="X14" s="23">
        <f t="shared" si="3"/>
        <v>0</v>
      </c>
      <c r="Y14" s="22">
        <f t="shared" si="3"/>
        <v>8</v>
      </c>
      <c r="Z14" s="23">
        <f t="shared" si="3"/>
        <v>2091</v>
      </c>
      <c r="AA14" s="22">
        <f t="shared" si="3"/>
        <v>7</v>
      </c>
      <c r="AB14" s="23">
        <f t="shared" si="3"/>
        <v>1732</v>
      </c>
      <c r="AC14" s="22">
        <f t="shared" si="3"/>
        <v>0</v>
      </c>
      <c r="AD14" s="23">
        <f t="shared" si="3"/>
        <v>0</v>
      </c>
      <c r="AE14" s="22">
        <f t="shared" si="3"/>
        <v>0</v>
      </c>
      <c r="AF14" s="23">
        <f t="shared" si="3"/>
        <v>0</v>
      </c>
      <c r="AG14" s="22">
        <f t="shared" si="3"/>
        <v>0</v>
      </c>
      <c r="AH14" s="23">
        <f t="shared" si="3"/>
        <v>0</v>
      </c>
    </row>
    <row r="15" spans="1:34" ht="15.75">
      <c r="A15" s="47" t="s">
        <v>18</v>
      </c>
      <c r="B15" s="24" t="s">
        <v>14</v>
      </c>
      <c r="C15" s="25"/>
      <c r="D15" s="30"/>
      <c r="E15" s="26">
        <f t="shared" si="2"/>
        <v>24</v>
      </c>
      <c r="F15" s="27">
        <f t="shared" si="0"/>
        <v>6969</v>
      </c>
      <c r="G15" s="26">
        <v>0</v>
      </c>
      <c r="H15" s="27">
        <v>0</v>
      </c>
      <c r="I15" s="26">
        <v>16</v>
      </c>
      <c r="J15" s="27">
        <v>4704</v>
      </c>
      <c r="K15" s="26">
        <v>0</v>
      </c>
      <c r="L15" s="27">
        <v>0</v>
      </c>
      <c r="M15" s="26">
        <v>3</v>
      </c>
      <c r="N15" s="27">
        <v>882</v>
      </c>
      <c r="O15" s="26">
        <v>0</v>
      </c>
      <c r="P15" s="27">
        <v>0</v>
      </c>
      <c r="Q15" s="26">
        <v>3</v>
      </c>
      <c r="R15" s="27">
        <v>648</v>
      </c>
      <c r="S15" s="26">
        <v>0</v>
      </c>
      <c r="T15" s="27">
        <v>0</v>
      </c>
      <c r="U15" s="26">
        <v>0</v>
      </c>
      <c r="V15" s="27">
        <v>0</v>
      </c>
      <c r="W15" s="26">
        <v>0</v>
      </c>
      <c r="X15" s="27">
        <v>0</v>
      </c>
      <c r="Y15" s="26">
        <v>2</v>
      </c>
      <c r="Z15" s="27">
        <v>735</v>
      </c>
      <c r="AA15" s="26">
        <v>0</v>
      </c>
      <c r="AB15" s="27">
        <v>0</v>
      </c>
      <c r="AC15" s="26">
        <v>0</v>
      </c>
      <c r="AD15" s="27">
        <v>0</v>
      </c>
      <c r="AE15" s="26">
        <v>0</v>
      </c>
      <c r="AF15" s="27">
        <v>0</v>
      </c>
      <c r="AG15" s="26">
        <v>0</v>
      </c>
      <c r="AH15" s="27">
        <v>0</v>
      </c>
    </row>
    <row r="16" spans="1:34" ht="15.75">
      <c r="A16" s="47" t="s">
        <v>19</v>
      </c>
      <c r="B16" s="24" t="s">
        <v>14</v>
      </c>
      <c r="C16" s="25"/>
      <c r="D16" s="30"/>
      <c r="E16" s="26">
        <f t="shared" si="2"/>
        <v>13</v>
      </c>
      <c r="F16" s="27">
        <f t="shared" si="0"/>
        <v>3088</v>
      </c>
      <c r="G16" s="26">
        <v>0</v>
      </c>
      <c r="H16" s="27">
        <v>0</v>
      </c>
      <c r="I16" s="26">
        <v>0</v>
      </c>
      <c r="J16" s="27">
        <v>0</v>
      </c>
      <c r="K16" s="26">
        <v>0</v>
      </c>
      <c r="L16" s="27">
        <v>0</v>
      </c>
      <c r="M16" s="26">
        <v>0</v>
      </c>
      <c r="N16" s="27">
        <v>0</v>
      </c>
      <c r="O16" s="26">
        <v>0</v>
      </c>
      <c r="P16" s="27">
        <v>0</v>
      </c>
      <c r="Q16" s="26">
        <v>0</v>
      </c>
      <c r="R16" s="27">
        <v>0</v>
      </c>
      <c r="S16" s="26">
        <v>0</v>
      </c>
      <c r="T16" s="27">
        <v>0</v>
      </c>
      <c r="U16" s="26">
        <v>0</v>
      </c>
      <c r="V16" s="27">
        <v>0</v>
      </c>
      <c r="W16" s="26">
        <v>0</v>
      </c>
      <c r="X16" s="27">
        <v>0</v>
      </c>
      <c r="Y16" s="26">
        <v>6</v>
      </c>
      <c r="Z16" s="27">
        <v>1356</v>
      </c>
      <c r="AA16" s="26">
        <v>7</v>
      </c>
      <c r="AB16" s="27">
        <v>1732</v>
      </c>
      <c r="AC16" s="26">
        <v>0</v>
      </c>
      <c r="AD16" s="27">
        <v>0</v>
      </c>
      <c r="AE16" s="26">
        <v>0</v>
      </c>
      <c r="AF16" s="27">
        <v>0</v>
      </c>
      <c r="AG16" s="26">
        <v>0</v>
      </c>
      <c r="AH16" s="27">
        <v>0</v>
      </c>
    </row>
    <row r="17" spans="1:34" ht="15.75">
      <c r="A17" s="47" t="s">
        <v>20</v>
      </c>
      <c r="B17" s="24" t="s">
        <v>14</v>
      </c>
      <c r="C17" s="25"/>
      <c r="D17" s="30"/>
      <c r="E17" s="26">
        <f t="shared" si="2"/>
        <v>3</v>
      </c>
      <c r="F17" s="27">
        <f t="shared" si="0"/>
        <v>216.24</v>
      </c>
      <c r="G17" s="26">
        <v>3</v>
      </c>
      <c r="H17" s="27">
        <v>216.24</v>
      </c>
      <c r="I17" s="26">
        <v>0</v>
      </c>
      <c r="J17" s="27">
        <v>0</v>
      </c>
      <c r="K17" s="26">
        <v>0</v>
      </c>
      <c r="L17" s="27">
        <v>0</v>
      </c>
      <c r="M17" s="26">
        <v>0</v>
      </c>
      <c r="N17" s="27">
        <v>0</v>
      </c>
      <c r="O17" s="26">
        <v>0</v>
      </c>
      <c r="P17" s="27">
        <v>0</v>
      </c>
      <c r="Q17" s="26">
        <v>0</v>
      </c>
      <c r="R17" s="27">
        <v>0</v>
      </c>
      <c r="S17" s="26">
        <v>0</v>
      </c>
      <c r="T17" s="27">
        <v>0</v>
      </c>
      <c r="U17" s="26">
        <v>0</v>
      </c>
      <c r="V17" s="27">
        <v>0</v>
      </c>
      <c r="W17" s="26">
        <v>0</v>
      </c>
      <c r="X17" s="27">
        <v>0</v>
      </c>
      <c r="Y17" s="26">
        <v>0</v>
      </c>
      <c r="Z17" s="27">
        <v>0</v>
      </c>
      <c r="AA17" s="26">
        <v>0</v>
      </c>
      <c r="AB17" s="27">
        <v>0</v>
      </c>
      <c r="AC17" s="26">
        <v>0</v>
      </c>
      <c r="AD17" s="27">
        <v>0</v>
      </c>
      <c r="AE17" s="26">
        <v>0</v>
      </c>
      <c r="AF17" s="27">
        <v>0</v>
      </c>
      <c r="AG17" s="26">
        <v>0</v>
      </c>
      <c r="AH17" s="27">
        <v>0</v>
      </c>
    </row>
    <row r="18" spans="1:34" ht="15.75">
      <c r="A18" s="47" t="s">
        <v>21</v>
      </c>
      <c r="B18" s="24" t="s">
        <v>14</v>
      </c>
      <c r="C18" s="25"/>
      <c r="D18" s="30"/>
      <c r="E18" s="26">
        <f t="shared" si="2"/>
        <v>0</v>
      </c>
      <c r="F18" s="27">
        <f t="shared" si="0"/>
        <v>0</v>
      </c>
      <c r="G18" s="26">
        <v>0</v>
      </c>
      <c r="H18" s="27">
        <v>0</v>
      </c>
      <c r="I18" s="26">
        <v>0</v>
      </c>
      <c r="J18" s="27">
        <v>0</v>
      </c>
      <c r="K18" s="26">
        <v>0</v>
      </c>
      <c r="L18" s="27">
        <v>0</v>
      </c>
      <c r="M18" s="26">
        <v>0</v>
      </c>
      <c r="N18" s="27">
        <v>0</v>
      </c>
      <c r="O18" s="26">
        <v>0</v>
      </c>
      <c r="P18" s="27">
        <v>0</v>
      </c>
      <c r="Q18" s="26">
        <v>0</v>
      </c>
      <c r="R18" s="27">
        <v>0</v>
      </c>
      <c r="S18" s="26">
        <v>0</v>
      </c>
      <c r="T18" s="27">
        <v>0</v>
      </c>
      <c r="U18" s="26">
        <v>0</v>
      </c>
      <c r="V18" s="27">
        <v>0</v>
      </c>
      <c r="W18" s="26">
        <v>0</v>
      </c>
      <c r="X18" s="27">
        <v>0</v>
      </c>
      <c r="Y18" s="26">
        <v>0</v>
      </c>
      <c r="Z18" s="27">
        <v>0</v>
      </c>
      <c r="AA18" s="26">
        <v>0</v>
      </c>
      <c r="AB18" s="27">
        <v>0</v>
      </c>
      <c r="AC18" s="26">
        <v>0</v>
      </c>
      <c r="AD18" s="27">
        <v>0</v>
      </c>
      <c r="AE18" s="26">
        <v>0</v>
      </c>
      <c r="AF18" s="27">
        <v>0</v>
      </c>
      <c r="AG18" s="26">
        <v>0</v>
      </c>
      <c r="AH18" s="27">
        <v>0</v>
      </c>
    </row>
    <row r="19" spans="1:34" ht="16.5" thickBot="1">
      <c r="A19" s="54" t="s">
        <v>22</v>
      </c>
      <c r="B19" s="36" t="s">
        <v>14</v>
      </c>
      <c r="C19" s="37"/>
      <c r="D19" s="55"/>
      <c r="E19" s="56">
        <f t="shared" si="2"/>
        <v>0</v>
      </c>
      <c r="F19" s="32">
        <f t="shared" si="0"/>
        <v>0</v>
      </c>
      <c r="G19" s="31">
        <v>0</v>
      </c>
      <c r="H19" s="32">
        <v>0</v>
      </c>
      <c r="I19" s="31">
        <v>0</v>
      </c>
      <c r="J19" s="32">
        <v>0</v>
      </c>
      <c r="K19" s="31">
        <v>0</v>
      </c>
      <c r="L19" s="32">
        <v>0</v>
      </c>
      <c r="M19" s="31">
        <v>0</v>
      </c>
      <c r="N19" s="32">
        <v>0</v>
      </c>
      <c r="O19" s="31">
        <v>0</v>
      </c>
      <c r="P19" s="32">
        <v>0</v>
      </c>
      <c r="Q19" s="31">
        <v>0</v>
      </c>
      <c r="R19" s="32">
        <v>0</v>
      </c>
      <c r="S19" s="31">
        <v>0</v>
      </c>
      <c r="T19" s="32">
        <v>0</v>
      </c>
      <c r="U19" s="31">
        <v>0</v>
      </c>
      <c r="V19" s="32">
        <v>0</v>
      </c>
      <c r="W19" s="31">
        <v>0</v>
      </c>
      <c r="X19" s="32">
        <v>0</v>
      </c>
      <c r="Y19" s="31">
        <v>0</v>
      </c>
      <c r="Z19" s="32">
        <v>0</v>
      </c>
      <c r="AA19" s="31">
        <v>0</v>
      </c>
      <c r="AB19" s="32">
        <v>0</v>
      </c>
      <c r="AC19" s="31">
        <v>0</v>
      </c>
      <c r="AD19" s="32">
        <v>0</v>
      </c>
      <c r="AE19" s="31">
        <v>0</v>
      </c>
      <c r="AF19" s="32">
        <v>0</v>
      </c>
      <c r="AG19" s="31">
        <v>0</v>
      </c>
      <c r="AH19" s="32">
        <v>0</v>
      </c>
    </row>
    <row r="20" spans="1:34" ht="15.75">
      <c r="A20" s="50" t="s">
        <v>24</v>
      </c>
      <c r="B20" s="51" t="s">
        <v>13</v>
      </c>
      <c r="C20" s="52"/>
      <c r="D20" s="52"/>
      <c r="E20" s="53">
        <f t="shared" si="2"/>
        <v>502</v>
      </c>
      <c r="F20" s="34">
        <f t="shared" si="0"/>
        <v>31932.109999999997</v>
      </c>
      <c r="G20" s="33">
        <f aca="true" t="shared" si="4" ref="G20:AH20">SUM(G21:G25)</f>
        <v>49</v>
      </c>
      <c r="H20" s="34">
        <f t="shared" si="4"/>
        <v>8944.22</v>
      </c>
      <c r="I20" s="33">
        <f t="shared" si="4"/>
        <v>339</v>
      </c>
      <c r="J20" s="34">
        <f t="shared" si="4"/>
        <v>5606.79</v>
      </c>
      <c r="K20" s="33">
        <f t="shared" si="4"/>
        <v>8</v>
      </c>
      <c r="L20" s="34">
        <f t="shared" si="4"/>
        <v>1802.5</v>
      </c>
      <c r="M20" s="33">
        <f t="shared" si="4"/>
        <v>9</v>
      </c>
      <c r="N20" s="34">
        <f t="shared" si="4"/>
        <v>3471</v>
      </c>
      <c r="O20" s="33">
        <f t="shared" si="4"/>
        <v>8</v>
      </c>
      <c r="P20" s="34">
        <f t="shared" si="4"/>
        <v>1905</v>
      </c>
      <c r="Q20" s="33">
        <f t="shared" si="4"/>
        <v>17</v>
      </c>
      <c r="R20" s="34">
        <f t="shared" si="4"/>
        <v>3628.5299999999997</v>
      </c>
      <c r="S20" s="33">
        <f t="shared" si="4"/>
        <v>40</v>
      </c>
      <c r="T20" s="34">
        <f t="shared" si="4"/>
        <v>530.77</v>
      </c>
      <c r="U20" s="33">
        <f t="shared" si="4"/>
        <v>14</v>
      </c>
      <c r="V20" s="34">
        <f t="shared" si="4"/>
        <v>2050.8</v>
      </c>
      <c r="W20" s="33">
        <f t="shared" si="4"/>
        <v>8</v>
      </c>
      <c r="X20" s="34">
        <f t="shared" si="4"/>
        <v>1728</v>
      </c>
      <c r="Y20" s="33">
        <f t="shared" si="4"/>
        <v>1</v>
      </c>
      <c r="Z20" s="34">
        <f t="shared" si="4"/>
        <v>266</v>
      </c>
      <c r="AA20" s="33">
        <f t="shared" si="4"/>
        <v>1</v>
      </c>
      <c r="AB20" s="34">
        <f t="shared" si="4"/>
        <v>162.5</v>
      </c>
      <c r="AC20" s="33">
        <f t="shared" si="4"/>
        <v>0</v>
      </c>
      <c r="AD20" s="34">
        <f t="shared" si="4"/>
        <v>0</v>
      </c>
      <c r="AE20" s="33">
        <f t="shared" si="4"/>
        <v>0</v>
      </c>
      <c r="AF20" s="34">
        <f t="shared" si="4"/>
        <v>0</v>
      </c>
      <c r="AG20" s="33">
        <f t="shared" si="4"/>
        <v>8</v>
      </c>
      <c r="AH20" s="34">
        <f t="shared" si="4"/>
        <v>1836</v>
      </c>
    </row>
    <row r="21" spans="1:34" ht="15.75">
      <c r="A21" s="47" t="s">
        <v>18</v>
      </c>
      <c r="B21" s="24" t="s">
        <v>14</v>
      </c>
      <c r="C21" s="25"/>
      <c r="D21" s="25"/>
      <c r="E21" s="26">
        <f t="shared" si="2"/>
        <v>85</v>
      </c>
      <c r="F21" s="27">
        <f t="shared" si="0"/>
        <v>22761</v>
      </c>
      <c r="G21" s="26">
        <v>22</v>
      </c>
      <c r="H21" s="27">
        <v>6030</v>
      </c>
      <c r="I21" s="26">
        <v>14</v>
      </c>
      <c r="J21" s="27">
        <v>3738</v>
      </c>
      <c r="K21" s="26">
        <v>7</v>
      </c>
      <c r="L21" s="27">
        <v>1668</v>
      </c>
      <c r="M21" s="26">
        <v>9</v>
      </c>
      <c r="N21" s="27">
        <v>3471</v>
      </c>
      <c r="O21" s="26">
        <v>5</v>
      </c>
      <c r="P21" s="27">
        <v>1482</v>
      </c>
      <c r="Q21" s="26">
        <v>12</v>
      </c>
      <c r="R21" s="27">
        <v>2808</v>
      </c>
      <c r="S21" s="26">
        <v>0</v>
      </c>
      <c r="T21" s="27">
        <v>0</v>
      </c>
      <c r="U21" s="26">
        <v>0</v>
      </c>
      <c r="V21" s="27">
        <v>0</v>
      </c>
      <c r="W21" s="26">
        <v>8</v>
      </c>
      <c r="X21" s="27">
        <v>1728</v>
      </c>
      <c r="Y21" s="26">
        <v>0</v>
      </c>
      <c r="Z21" s="27">
        <v>0</v>
      </c>
      <c r="AA21" s="26">
        <v>0</v>
      </c>
      <c r="AB21" s="27">
        <v>0</v>
      </c>
      <c r="AC21" s="26">
        <v>0</v>
      </c>
      <c r="AD21" s="27">
        <v>0</v>
      </c>
      <c r="AE21" s="26">
        <v>0</v>
      </c>
      <c r="AF21" s="27">
        <v>0</v>
      </c>
      <c r="AG21" s="26">
        <v>8</v>
      </c>
      <c r="AH21" s="27">
        <v>1836</v>
      </c>
    </row>
    <row r="22" spans="1:34" ht="15.75">
      <c r="A22" s="47" t="s">
        <v>19</v>
      </c>
      <c r="B22" s="24" t="s">
        <v>14</v>
      </c>
      <c r="C22" s="25"/>
      <c r="D22" s="25"/>
      <c r="E22" s="26">
        <f t="shared" si="2"/>
        <v>47</v>
      </c>
      <c r="F22" s="27">
        <f t="shared" si="0"/>
        <v>6698.79</v>
      </c>
      <c r="G22" s="26">
        <v>16</v>
      </c>
      <c r="H22" s="27">
        <v>2100.13</v>
      </c>
      <c r="I22" s="26">
        <v>2</v>
      </c>
      <c r="J22" s="27">
        <v>452</v>
      </c>
      <c r="K22" s="26">
        <v>1</v>
      </c>
      <c r="L22" s="27">
        <v>134.5</v>
      </c>
      <c r="M22" s="26">
        <v>0</v>
      </c>
      <c r="N22" s="27">
        <v>0</v>
      </c>
      <c r="O22" s="26">
        <v>3</v>
      </c>
      <c r="P22" s="27">
        <v>423</v>
      </c>
      <c r="Q22" s="26">
        <v>5</v>
      </c>
      <c r="R22" s="27">
        <v>820.53</v>
      </c>
      <c r="S22" s="26">
        <v>4</v>
      </c>
      <c r="T22" s="27">
        <v>289.33</v>
      </c>
      <c r="U22" s="26">
        <v>14</v>
      </c>
      <c r="V22" s="27">
        <v>2050.8</v>
      </c>
      <c r="W22" s="26">
        <v>0</v>
      </c>
      <c r="X22" s="27">
        <v>0</v>
      </c>
      <c r="Y22" s="26">
        <v>1</v>
      </c>
      <c r="Z22" s="27">
        <v>266</v>
      </c>
      <c r="AA22" s="26">
        <v>1</v>
      </c>
      <c r="AB22" s="27">
        <v>162.5</v>
      </c>
      <c r="AC22" s="26">
        <v>0</v>
      </c>
      <c r="AD22" s="27">
        <v>0</v>
      </c>
      <c r="AE22" s="26">
        <v>0</v>
      </c>
      <c r="AF22" s="27">
        <v>0</v>
      </c>
      <c r="AG22" s="26">
        <v>0</v>
      </c>
      <c r="AH22" s="27">
        <v>0</v>
      </c>
    </row>
    <row r="23" spans="1:34" ht="15.75">
      <c r="A23" s="47" t="s">
        <v>20</v>
      </c>
      <c r="B23" s="24" t="s">
        <v>14</v>
      </c>
      <c r="C23" s="25"/>
      <c r="D23" s="25"/>
      <c r="E23" s="26">
        <f t="shared" si="2"/>
        <v>11</v>
      </c>
      <c r="F23" s="27">
        <f t="shared" si="0"/>
        <v>814.09</v>
      </c>
      <c r="G23" s="26">
        <v>11</v>
      </c>
      <c r="H23" s="27">
        <v>814.09</v>
      </c>
      <c r="I23" s="26">
        <v>0</v>
      </c>
      <c r="J23" s="27">
        <v>0</v>
      </c>
      <c r="K23" s="26">
        <v>0</v>
      </c>
      <c r="L23" s="27">
        <v>0</v>
      </c>
      <c r="M23" s="26">
        <v>0</v>
      </c>
      <c r="N23" s="27">
        <v>0</v>
      </c>
      <c r="O23" s="26">
        <v>0</v>
      </c>
      <c r="P23" s="27">
        <v>0</v>
      </c>
      <c r="Q23" s="26">
        <v>0</v>
      </c>
      <c r="R23" s="27">
        <v>0</v>
      </c>
      <c r="S23" s="26">
        <v>0</v>
      </c>
      <c r="T23" s="27">
        <v>0</v>
      </c>
      <c r="U23" s="26">
        <v>0</v>
      </c>
      <c r="V23" s="27">
        <v>0</v>
      </c>
      <c r="W23" s="26">
        <v>0</v>
      </c>
      <c r="X23" s="27">
        <v>0</v>
      </c>
      <c r="Y23" s="26">
        <v>0</v>
      </c>
      <c r="Z23" s="27">
        <v>0</v>
      </c>
      <c r="AA23" s="26">
        <v>0</v>
      </c>
      <c r="AB23" s="27">
        <v>0</v>
      </c>
      <c r="AC23" s="26">
        <v>0</v>
      </c>
      <c r="AD23" s="27">
        <v>0</v>
      </c>
      <c r="AE23" s="26">
        <v>0</v>
      </c>
      <c r="AF23" s="27">
        <v>0</v>
      </c>
      <c r="AG23" s="26">
        <v>0</v>
      </c>
      <c r="AH23" s="27">
        <v>0</v>
      </c>
    </row>
    <row r="24" spans="1:34" ht="15.75">
      <c r="A24" s="47" t="s">
        <v>21</v>
      </c>
      <c r="B24" s="24" t="s">
        <v>14</v>
      </c>
      <c r="C24" s="25"/>
      <c r="D24" s="25"/>
      <c r="E24" s="26">
        <f t="shared" si="2"/>
        <v>359</v>
      </c>
      <c r="F24" s="27">
        <f t="shared" si="0"/>
        <v>1658.23</v>
      </c>
      <c r="G24" s="26">
        <v>0</v>
      </c>
      <c r="H24" s="27">
        <v>0</v>
      </c>
      <c r="I24" s="26">
        <v>323</v>
      </c>
      <c r="J24" s="27">
        <v>1416.79</v>
      </c>
      <c r="K24" s="26">
        <v>0</v>
      </c>
      <c r="L24" s="27">
        <v>0</v>
      </c>
      <c r="M24" s="26">
        <v>0</v>
      </c>
      <c r="N24" s="27">
        <v>0</v>
      </c>
      <c r="O24" s="26">
        <v>0</v>
      </c>
      <c r="P24" s="27">
        <v>0</v>
      </c>
      <c r="Q24" s="26">
        <v>0</v>
      </c>
      <c r="R24" s="27">
        <v>0</v>
      </c>
      <c r="S24" s="26">
        <v>36</v>
      </c>
      <c r="T24" s="27">
        <v>241.44</v>
      </c>
      <c r="U24" s="26">
        <v>0</v>
      </c>
      <c r="V24" s="27">
        <v>0</v>
      </c>
      <c r="W24" s="26">
        <v>0</v>
      </c>
      <c r="X24" s="27">
        <v>0</v>
      </c>
      <c r="Y24" s="26">
        <v>0</v>
      </c>
      <c r="Z24" s="27">
        <v>0</v>
      </c>
      <c r="AA24" s="26">
        <v>0</v>
      </c>
      <c r="AB24" s="27">
        <v>0</v>
      </c>
      <c r="AC24" s="26">
        <v>0</v>
      </c>
      <c r="AD24" s="27">
        <v>0</v>
      </c>
      <c r="AE24" s="26">
        <v>0</v>
      </c>
      <c r="AF24" s="27">
        <v>0</v>
      </c>
      <c r="AG24" s="26">
        <v>0</v>
      </c>
      <c r="AH24" s="27">
        <v>0</v>
      </c>
    </row>
    <row r="25" spans="1:34" ht="15.75">
      <c r="A25" s="47" t="s">
        <v>22</v>
      </c>
      <c r="B25" s="24" t="s">
        <v>14</v>
      </c>
      <c r="C25" s="25"/>
      <c r="D25" s="25"/>
      <c r="E25" s="26">
        <f t="shared" si="2"/>
        <v>0</v>
      </c>
      <c r="F25" s="27">
        <f t="shared" si="0"/>
        <v>0</v>
      </c>
      <c r="G25" s="26">
        <v>0</v>
      </c>
      <c r="H25" s="27">
        <v>0</v>
      </c>
      <c r="I25" s="26">
        <v>0</v>
      </c>
      <c r="J25" s="27">
        <v>0</v>
      </c>
      <c r="K25" s="26">
        <v>0</v>
      </c>
      <c r="L25" s="27">
        <v>0</v>
      </c>
      <c r="M25" s="26">
        <v>0</v>
      </c>
      <c r="N25" s="27">
        <v>0</v>
      </c>
      <c r="O25" s="26">
        <v>0</v>
      </c>
      <c r="P25" s="27">
        <v>0</v>
      </c>
      <c r="Q25" s="26">
        <v>0</v>
      </c>
      <c r="R25" s="27">
        <v>0</v>
      </c>
      <c r="S25" s="26">
        <v>0</v>
      </c>
      <c r="T25" s="27">
        <v>0</v>
      </c>
      <c r="U25" s="26">
        <v>0</v>
      </c>
      <c r="V25" s="27">
        <v>0</v>
      </c>
      <c r="W25" s="26">
        <v>0</v>
      </c>
      <c r="X25" s="27">
        <v>0</v>
      </c>
      <c r="Y25" s="26">
        <v>0</v>
      </c>
      <c r="Z25" s="27">
        <v>0</v>
      </c>
      <c r="AA25" s="26">
        <v>0</v>
      </c>
      <c r="AB25" s="27">
        <v>0</v>
      </c>
      <c r="AC25" s="26">
        <v>0</v>
      </c>
      <c r="AD25" s="27">
        <v>0</v>
      </c>
      <c r="AE25" s="26">
        <v>0</v>
      </c>
      <c r="AF25" s="27">
        <v>0</v>
      </c>
      <c r="AG25" s="26">
        <v>0</v>
      </c>
      <c r="AH25" s="27">
        <v>0</v>
      </c>
    </row>
    <row r="26" spans="1:34" s="35" customFormat="1" ht="15.75">
      <c r="A26" s="18" t="s">
        <v>25</v>
      </c>
      <c r="B26" s="19" t="s">
        <v>13</v>
      </c>
      <c r="C26" s="28"/>
      <c r="D26" s="28"/>
      <c r="E26" s="22">
        <f t="shared" si="2"/>
        <v>345</v>
      </c>
      <c r="F26" s="23">
        <f t="shared" si="0"/>
        <v>37036.3</v>
      </c>
      <c r="G26" s="22">
        <f aca="true" t="shared" si="5" ref="G26:AH26">SUM(G27:G31)</f>
        <v>87</v>
      </c>
      <c r="H26" s="23">
        <f t="shared" si="5"/>
        <v>8669.42</v>
      </c>
      <c r="I26" s="22">
        <f t="shared" si="5"/>
        <v>67</v>
      </c>
      <c r="J26" s="23">
        <f t="shared" si="5"/>
        <v>9765.75</v>
      </c>
      <c r="K26" s="22">
        <f t="shared" si="5"/>
        <v>20</v>
      </c>
      <c r="L26" s="23">
        <f t="shared" si="5"/>
        <v>2416</v>
      </c>
      <c r="M26" s="22">
        <f t="shared" si="5"/>
        <v>17</v>
      </c>
      <c r="N26" s="23">
        <f t="shared" si="5"/>
        <v>5481</v>
      </c>
      <c r="O26" s="22">
        <f t="shared" si="5"/>
        <v>7</v>
      </c>
      <c r="P26" s="23">
        <f t="shared" si="5"/>
        <v>1614</v>
      </c>
      <c r="Q26" s="22">
        <f t="shared" si="5"/>
        <v>3</v>
      </c>
      <c r="R26" s="23">
        <f t="shared" si="5"/>
        <v>360.41</v>
      </c>
      <c r="S26" s="22">
        <f t="shared" si="5"/>
        <v>96</v>
      </c>
      <c r="T26" s="23">
        <f t="shared" si="5"/>
        <v>911.72</v>
      </c>
      <c r="U26" s="22">
        <f t="shared" si="5"/>
        <v>6</v>
      </c>
      <c r="V26" s="23">
        <f t="shared" si="5"/>
        <v>1168</v>
      </c>
      <c r="W26" s="22">
        <f t="shared" si="5"/>
        <v>6</v>
      </c>
      <c r="X26" s="23">
        <f t="shared" si="5"/>
        <v>1296</v>
      </c>
      <c r="Y26" s="22">
        <f t="shared" si="5"/>
        <v>0</v>
      </c>
      <c r="Z26" s="23">
        <f t="shared" si="5"/>
        <v>0</v>
      </c>
      <c r="AA26" s="22">
        <f t="shared" si="5"/>
        <v>0</v>
      </c>
      <c r="AB26" s="23">
        <f t="shared" si="5"/>
        <v>0</v>
      </c>
      <c r="AC26" s="22">
        <f t="shared" si="5"/>
        <v>6</v>
      </c>
      <c r="AD26" s="23">
        <f t="shared" si="5"/>
        <v>20</v>
      </c>
      <c r="AE26" s="22">
        <f t="shared" si="5"/>
        <v>9</v>
      </c>
      <c r="AF26" s="23">
        <f t="shared" si="5"/>
        <v>360</v>
      </c>
      <c r="AG26" s="22">
        <f t="shared" si="5"/>
        <v>21</v>
      </c>
      <c r="AH26" s="23">
        <f t="shared" si="5"/>
        <v>4974</v>
      </c>
    </row>
    <row r="27" spans="1:34" ht="15.75">
      <c r="A27" s="47" t="s">
        <v>18</v>
      </c>
      <c r="B27" s="24" t="s">
        <v>14</v>
      </c>
      <c r="C27" s="25"/>
      <c r="D27" s="25"/>
      <c r="E27" s="26">
        <f t="shared" si="2"/>
        <v>101</v>
      </c>
      <c r="F27" s="27">
        <f t="shared" si="0"/>
        <v>26883</v>
      </c>
      <c r="G27" s="26">
        <v>13</v>
      </c>
      <c r="H27" s="27">
        <v>3330</v>
      </c>
      <c r="I27" s="26">
        <v>32</v>
      </c>
      <c r="J27" s="27">
        <v>9030</v>
      </c>
      <c r="K27" s="26">
        <v>6</v>
      </c>
      <c r="L27" s="27">
        <v>1296</v>
      </c>
      <c r="M27" s="26">
        <v>17</v>
      </c>
      <c r="N27" s="27">
        <v>5481</v>
      </c>
      <c r="O27" s="26">
        <v>6</v>
      </c>
      <c r="P27" s="27">
        <v>1482</v>
      </c>
      <c r="Q27" s="26">
        <v>0</v>
      </c>
      <c r="R27" s="27">
        <v>0</v>
      </c>
      <c r="S27" s="26">
        <v>2</v>
      </c>
      <c r="T27" s="27">
        <v>432</v>
      </c>
      <c r="U27" s="26">
        <v>2</v>
      </c>
      <c r="V27" s="27">
        <v>432</v>
      </c>
      <c r="W27" s="26">
        <v>6</v>
      </c>
      <c r="X27" s="27">
        <v>1296</v>
      </c>
      <c r="Y27" s="26">
        <v>0</v>
      </c>
      <c r="Z27" s="27">
        <v>0</v>
      </c>
      <c r="AA27" s="26">
        <v>0</v>
      </c>
      <c r="AB27" s="27">
        <v>0</v>
      </c>
      <c r="AC27" s="26">
        <v>0</v>
      </c>
      <c r="AD27" s="27">
        <v>0</v>
      </c>
      <c r="AE27" s="26">
        <v>0</v>
      </c>
      <c r="AF27" s="27">
        <v>0</v>
      </c>
      <c r="AG27" s="26">
        <v>17</v>
      </c>
      <c r="AH27" s="27">
        <v>4104</v>
      </c>
    </row>
    <row r="28" spans="1:34" ht="15.75">
      <c r="A28" s="47" t="s">
        <v>19</v>
      </c>
      <c r="B28" s="24" t="s">
        <v>14</v>
      </c>
      <c r="C28" s="25"/>
      <c r="D28" s="25"/>
      <c r="E28" s="26">
        <f t="shared" si="2"/>
        <v>77</v>
      </c>
      <c r="F28" s="27">
        <f t="shared" si="0"/>
        <v>7245.18</v>
      </c>
      <c r="G28" s="26">
        <v>39</v>
      </c>
      <c r="H28" s="27">
        <v>3773.02</v>
      </c>
      <c r="I28" s="26">
        <v>6</v>
      </c>
      <c r="J28" s="27">
        <v>640</v>
      </c>
      <c r="K28" s="26">
        <v>14</v>
      </c>
      <c r="L28" s="27">
        <v>1120</v>
      </c>
      <c r="M28" s="26">
        <v>0</v>
      </c>
      <c r="N28" s="27">
        <v>0</v>
      </c>
      <c r="O28" s="26">
        <v>1</v>
      </c>
      <c r="P28" s="27">
        <v>132</v>
      </c>
      <c r="Q28" s="26">
        <v>3</v>
      </c>
      <c r="R28" s="27">
        <v>360.41</v>
      </c>
      <c r="S28" s="26">
        <v>1</v>
      </c>
      <c r="T28" s="27">
        <v>123.75</v>
      </c>
      <c r="U28" s="26">
        <v>4</v>
      </c>
      <c r="V28" s="27">
        <v>736</v>
      </c>
      <c r="W28" s="26">
        <v>0</v>
      </c>
      <c r="X28" s="27">
        <v>0</v>
      </c>
      <c r="Y28" s="26">
        <v>0</v>
      </c>
      <c r="Z28" s="27">
        <v>0</v>
      </c>
      <c r="AA28" s="26">
        <v>0</v>
      </c>
      <c r="AB28" s="27">
        <v>0</v>
      </c>
      <c r="AC28" s="26">
        <v>0</v>
      </c>
      <c r="AD28" s="27">
        <v>0</v>
      </c>
      <c r="AE28" s="26">
        <v>9</v>
      </c>
      <c r="AF28" s="27">
        <v>360</v>
      </c>
      <c r="AG28" s="26">
        <v>0</v>
      </c>
      <c r="AH28" s="27">
        <v>0</v>
      </c>
    </row>
    <row r="29" spans="1:34" ht="15.75">
      <c r="A29" s="47" t="s">
        <v>20</v>
      </c>
      <c r="B29" s="24" t="s">
        <v>14</v>
      </c>
      <c r="C29" s="25"/>
      <c r="D29" s="25"/>
      <c r="E29" s="26">
        <f t="shared" si="2"/>
        <v>27</v>
      </c>
      <c r="F29" s="27">
        <f t="shared" si="0"/>
        <v>2283.76</v>
      </c>
      <c r="G29" s="26">
        <v>23</v>
      </c>
      <c r="H29" s="27">
        <v>1413.76</v>
      </c>
      <c r="I29" s="26">
        <v>0</v>
      </c>
      <c r="J29" s="27">
        <v>0</v>
      </c>
      <c r="K29" s="26">
        <v>0</v>
      </c>
      <c r="L29" s="27">
        <v>0</v>
      </c>
      <c r="M29" s="26">
        <v>0</v>
      </c>
      <c r="N29" s="27">
        <v>0</v>
      </c>
      <c r="O29" s="26">
        <v>0</v>
      </c>
      <c r="P29" s="27">
        <v>0</v>
      </c>
      <c r="Q29" s="26">
        <v>0</v>
      </c>
      <c r="R29" s="27">
        <v>0</v>
      </c>
      <c r="S29" s="26">
        <v>0</v>
      </c>
      <c r="T29" s="27">
        <v>0</v>
      </c>
      <c r="U29" s="26">
        <v>0</v>
      </c>
      <c r="V29" s="27">
        <v>0</v>
      </c>
      <c r="W29" s="26">
        <v>0</v>
      </c>
      <c r="X29" s="27">
        <v>0</v>
      </c>
      <c r="Y29" s="26">
        <v>0</v>
      </c>
      <c r="Z29" s="27">
        <v>0</v>
      </c>
      <c r="AA29" s="26">
        <v>0</v>
      </c>
      <c r="AB29" s="27">
        <v>0</v>
      </c>
      <c r="AC29" s="26">
        <v>0</v>
      </c>
      <c r="AD29" s="27">
        <v>0</v>
      </c>
      <c r="AE29" s="26">
        <v>0</v>
      </c>
      <c r="AF29" s="27">
        <v>0</v>
      </c>
      <c r="AG29" s="26">
        <v>4</v>
      </c>
      <c r="AH29" s="27">
        <v>870</v>
      </c>
    </row>
    <row r="30" spans="1:34" ht="15.75">
      <c r="A30" s="47" t="s">
        <v>21</v>
      </c>
      <c r="B30" s="24" t="s">
        <v>14</v>
      </c>
      <c r="C30" s="25"/>
      <c r="D30" s="25"/>
      <c r="E30" s="26">
        <f t="shared" si="2"/>
        <v>140</v>
      </c>
      <c r="F30" s="27">
        <f t="shared" si="0"/>
        <v>624.36</v>
      </c>
      <c r="G30" s="26">
        <v>12</v>
      </c>
      <c r="H30" s="27">
        <v>152.64</v>
      </c>
      <c r="I30" s="26">
        <v>29</v>
      </c>
      <c r="J30" s="27">
        <v>95.75</v>
      </c>
      <c r="K30" s="26">
        <v>0</v>
      </c>
      <c r="L30" s="27">
        <v>0</v>
      </c>
      <c r="M30" s="26">
        <v>0</v>
      </c>
      <c r="N30" s="27">
        <v>0</v>
      </c>
      <c r="O30" s="26">
        <v>0</v>
      </c>
      <c r="P30" s="27">
        <v>0</v>
      </c>
      <c r="Q30" s="26">
        <v>0</v>
      </c>
      <c r="R30" s="27">
        <v>0</v>
      </c>
      <c r="S30" s="26">
        <v>93</v>
      </c>
      <c r="T30" s="27">
        <v>355.97</v>
      </c>
      <c r="U30" s="26">
        <v>0</v>
      </c>
      <c r="V30" s="27">
        <v>0</v>
      </c>
      <c r="W30" s="26">
        <v>0</v>
      </c>
      <c r="X30" s="27">
        <v>0</v>
      </c>
      <c r="Y30" s="26">
        <v>0</v>
      </c>
      <c r="Z30" s="27">
        <v>0</v>
      </c>
      <c r="AA30" s="26">
        <v>0</v>
      </c>
      <c r="AB30" s="27">
        <v>0</v>
      </c>
      <c r="AC30" s="26">
        <v>6</v>
      </c>
      <c r="AD30" s="27">
        <v>20</v>
      </c>
      <c r="AE30" s="26">
        <v>0</v>
      </c>
      <c r="AF30" s="27">
        <v>0</v>
      </c>
      <c r="AG30" s="26">
        <v>0</v>
      </c>
      <c r="AH30" s="27">
        <v>0</v>
      </c>
    </row>
    <row r="31" spans="1:34" ht="16.5" thickBot="1">
      <c r="A31" s="54" t="s">
        <v>22</v>
      </c>
      <c r="B31" s="36" t="s">
        <v>14</v>
      </c>
      <c r="C31" s="37"/>
      <c r="D31" s="37"/>
      <c r="E31" s="38">
        <f t="shared" si="2"/>
        <v>0</v>
      </c>
      <c r="F31" s="39">
        <f t="shared" si="0"/>
        <v>0</v>
      </c>
      <c r="G31" s="38">
        <v>0</v>
      </c>
      <c r="H31" s="39">
        <v>0</v>
      </c>
      <c r="I31" s="38">
        <v>0</v>
      </c>
      <c r="J31" s="39">
        <v>0</v>
      </c>
      <c r="K31" s="38">
        <v>0</v>
      </c>
      <c r="L31" s="39">
        <v>0</v>
      </c>
      <c r="M31" s="38">
        <v>0</v>
      </c>
      <c r="N31" s="39">
        <v>0</v>
      </c>
      <c r="O31" s="38">
        <v>0</v>
      </c>
      <c r="P31" s="39">
        <v>0</v>
      </c>
      <c r="Q31" s="38">
        <v>0</v>
      </c>
      <c r="R31" s="39">
        <v>0</v>
      </c>
      <c r="S31" s="38">
        <v>0</v>
      </c>
      <c r="T31" s="39">
        <v>0</v>
      </c>
      <c r="U31" s="38">
        <v>0</v>
      </c>
      <c r="V31" s="39">
        <v>0</v>
      </c>
      <c r="W31" s="38">
        <v>0</v>
      </c>
      <c r="X31" s="39">
        <v>0</v>
      </c>
      <c r="Y31" s="38">
        <v>0</v>
      </c>
      <c r="Z31" s="39">
        <v>0</v>
      </c>
      <c r="AA31" s="38">
        <v>0</v>
      </c>
      <c r="AB31" s="39">
        <v>0</v>
      </c>
      <c r="AC31" s="38">
        <v>0</v>
      </c>
      <c r="AD31" s="39">
        <v>0</v>
      </c>
      <c r="AE31" s="38">
        <v>0</v>
      </c>
      <c r="AF31" s="39">
        <v>0</v>
      </c>
      <c r="AG31" s="38">
        <v>0</v>
      </c>
      <c r="AH31" s="39">
        <v>0</v>
      </c>
    </row>
  </sheetData>
  <mergeCells count="19">
    <mergeCell ref="S5:T5"/>
    <mergeCell ref="AG5:AH5"/>
    <mergeCell ref="A5:A6"/>
    <mergeCell ref="B5:B6"/>
    <mergeCell ref="U5:V5"/>
    <mergeCell ref="AC5:AD5"/>
    <mergeCell ref="W5:X5"/>
    <mergeCell ref="Y5:Z5"/>
    <mergeCell ref="AA5:AB5"/>
    <mergeCell ref="A2:AH2"/>
    <mergeCell ref="A1:AH1"/>
    <mergeCell ref="E5:F5"/>
    <mergeCell ref="G5:H5"/>
    <mergeCell ref="I5:J5"/>
    <mergeCell ref="K5:L5"/>
    <mergeCell ref="M5:N5"/>
    <mergeCell ref="O5:P5"/>
    <mergeCell ref="Q5:R5"/>
    <mergeCell ref="AE5:AF5"/>
  </mergeCells>
  <printOptions horizontalCentered="1"/>
  <pageMargins left="0.11811023622047245" right="0.5511811023622047" top="0.66" bottom="0.11811023622047245" header="0.36" footer="0.5118110236220472"/>
  <pageSetup horizontalDpi="600" verticalDpi="600" orientation="landscape" paperSize="9" scale="85" r:id="rId1"/>
  <headerFooter alignWithMargins="0">
    <oddHeader>&amp;C&amp;"黑体,常规"&amp;18媒体开发、销售状态汇总表</oddHeader>
  </headerFooter>
  <colBreaks count="1" manualBreakCount="1">
    <brk id="20" min="4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Q52"/>
  <sheetViews>
    <sheetView showGridLines="0" tabSelected="1" zoomScale="101" zoomScaleNormal="101" workbookViewId="0" topLeftCell="B1">
      <pane ySplit="1" topLeftCell="BM2" activePane="bottomLeft" state="frozen"/>
      <selection pane="topLeft" activeCell="A2" sqref="A2:AJ2"/>
      <selection pane="bottomLeft" activeCell="L19" sqref="L19"/>
    </sheetView>
  </sheetViews>
  <sheetFormatPr defaultColWidth="9.00390625" defaultRowHeight="14.25"/>
  <cols>
    <col min="1" max="1" width="7.00390625" style="0" customWidth="1"/>
    <col min="2" max="2" width="6.50390625" style="0" customWidth="1"/>
    <col min="3" max="3" width="4.875" style="41" customWidth="1"/>
    <col min="4" max="4" width="8.875" style="41" customWidth="1"/>
    <col min="5" max="5" width="10.875" style="41" customWidth="1"/>
    <col min="6" max="6" width="10.00390625" style="41" customWidth="1"/>
    <col min="7" max="9" width="9.00390625" style="41" customWidth="1"/>
    <col min="10" max="10" width="26.75390625" style="41" customWidth="1"/>
    <col min="11" max="11" width="7.375" style="0" customWidth="1"/>
    <col min="12" max="12" width="7.50390625" style="0" customWidth="1"/>
    <col min="13" max="13" width="6.75390625" style="0" customWidth="1"/>
    <col min="14" max="14" width="6.375" style="0" customWidth="1"/>
    <col min="15" max="15" width="10.50390625" style="0" customWidth="1"/>
    <col min="16" max="16" width="14.00390625" style="0" customWidth="1"/>
  </cols>
  <sheetData>
    <row r="1" spans="1:17" ht="18.75" customHeight="1">
      <c r="A1" s="40"/>
      <c r="B1" s="41"/>
      <c r="L1" s="48" t="s">
        <v>41</v>
      </c>
      <c r="M1" s="48" t="s">
        <v>16</v>
      </c>
      <c r="N1" s="48" t="s">
        <v>40</v>
      </c>
      <c r="O1" s="48" t="s">
        <v>7</v>
      </c>
      <c r="P1" t="s">
        <v>15</v>
      </c>
      <c r="Q1" s="42">
        <v>1</v>
      </c>
    </row>
    <row r="2" spans="1:17" ht="15.75">
      <c r="A2" s="43"/>
      <c r="B2" s="41"/>
      <c r="L2" s="48" t="s">
        <v>10</v>
      </c>
      <c r="M2" s="48" t="s">
        <v>10</v>
      </c>
      <c r="N2" s="48" t="str">
        <f ca="1">OFFSET('汇总表'!$A$8,(ROW()-2)*6,0)</f>
        <v>指标1</v>
      </c>
      <c r="O2" s="48" t="str">
        <f ca="1">OFFSET('汇总表'!$A$8,(ROW()-2)*6,1)</f>
        <v>个/平方米</v>
      </c>
      <c r="P2" t="s">
        <v>42</v>
      </c>
      <c r="Q2" s="42">
        <v>1</v>
      </c>
    </row>
    <row r="3" spans="1:17" ht="14.25">
      <c r="A3" s="41"/>
      <c r="B3" s="41"/>
      <c r="L3" s="48" t="str">
        <f ca="1">OFFSET('汇总表'!$A$8,ROW()-2,0)</f>
        <v>产品1</v>
      </c>
      <c r="M3" s="48" t="str">
        <f ca="1">OFFSET('汇总表'!$E$5,0,(ROW()-2)*2)</f>
        <v>公司1</v>
      </c>
      <c r="N3" s="48" t="str">
        <f ca="1">OFFSET('汇总表'!$A$8,(ROW()-2)*6,0)</f>
        <v>指标2</v>
      </c>
      <c r="O3" s="48" t="str">
        <f ca="1">OFFSET('汇总表'!$A$8,(ROW()-2)*6,1)</f>
        <v>个/平方米</v>
      </c>
      <c r="P3" t="s">
        <v>44</v>
      </c>
      <c r="Q3" s="42">
        <v>2</v>
      </c>
    </row>
    <row r="4" spans="1:17" ht="15.75">
      <c r="A4" s="44"/>
      <c r="B4" s="45"/>
      <c r="C4" s="46"/>
      <c r="L4" s="48" t="str">
        <f ca="1">OFFSET('汇总表'!$A$8,ROW()-2,0)</f>
        <v>产品2</v>
      </c>
      <c r="M4" s="48" t="str">
        <f ca="1">OFFSET('汇总表'!$E$5,0,(ROW()-2)*2)</f>
        <v>公司2</v>
      </c>
      <c r="N4" s="48" t="str">
        <f ca="1">OFFSET('汇总表'!$A$8,(ROW()-2)*6,0)</f>
        <v>指标3</v>
      </c>
      <c r="O4" s="48" t="str">
        <f ca="1">OFFSET('汇总表'!$A$8,(ROW()-2)*6,1)</f>
        <v>个/平方米</v>
      </c>
      <c r="P4" t="s">
        <v>43</v>
      </c>
      <c r="Q4" s="42" t="b">
        <v>0</v>
      </c>
    </row>
    <row r="5" spans="1:15" ht="15.75">
      <c r="A5" s="44"/>
      <c r="B5" s="45"/>
      <c r="C5" s="46"/>
      <c r="L5" s="48" t="str">
        <f ca="1">OFFSET('汇总表'!$A$8,ROW()-2,0)</f>
        <v>产品3</v>
      </c>
      <c r="M5" s="48" t="str">
        <f ca="1">OFFSET('汇总表'!$E$5,0,(ROW()-2)*2)</f>
        <v>公司3</v>
      </c>
      <c r="N5" s="48" t="str">
        <f ca="1">OFFSET('汇总表'!$A$8,(ROW()-2)*6,0)</f>
        <v>指标4</v>
      </c>
      <c r="O5" s="48" t="str">
        <f ca="1">OFFSET('汇总表'!$A$8,(ROW()-2)*6,1)</f>
        <v>个/平方米</v>
      </c>
    </row>
    <row r="6" spans="1:15" ht="15.75">
      <c r="A6" s="44"/>
      <c r="B6" s="45"/>
      <c r="C6" s="46"/>
      <c r="L6" s="48" t="str">
        <f ca="1">OFFSET('汇总表'!$A$8,ROW()-2,0)</f>
        <v>产品4</v>
      </c>
      <c r="M6" s="48" t="str">
        <f ca="1">OFFSET('汇总表'!$E$5,0,(ROW()-2)*2)</f>
        <v>公司4</v>
      </c>
      <c r="N6" s="48"/>
      <c r="O6" s="48"/>
    </row>
    <row r="7" spans="1:15" ht="15.75">
      <c r="A7" s="44"/>
      <c r="B7" s="45"/>
      <c r="C7" s="46"/>
      <c r="L7" s="48" t="str">
        <f ca="1">OFFSET('汇总表'!$A$8,ROW()-2,0)</f>
        <v>产品5</v>
      </c>
      <c r="M7" s="48" t="str">
        <f ca="1">OFFSET('汇总表'!$E$5,0,(ROW()-2)*2)</f>
        <v>公司5</v>
      </c>
      <c r="N7" s="48"/>
      <c r="O7" s="48"/>
    </row>
    <row r="8" spans="1:15" ht="15.75">
      <c r="A8" s="44"/>
      <c r="B8" s="45"/>
      <c r="C8" s="46"/>
      <c r="L8" s="48"/>
      <c r="M8" s="48" t="str">
        <f ca="1">OFFSET('汇总表'!$E$5,0,(ROW()-2)*2)</f>
        <v>公司6</v>
      </c>
      <c r="N8" s="48"/>
      <c r="O8" s="48"/>
    </row>
    <row r="9" spans="1:15" ht="15.75">
      <c r="A9" s="44"/>
      <c r="B9" s="45"/>
      <c r="C9" s="46"/>
      <c r="L9" s="48"/>
      <c r="M9" s="48" t="str">
        <f ca="1">OFFSET('汇总表'!$E$5,0,(ROW()-2)*2)</f>
        <v>公司7</v>
      </c>
      <c r="N9" s="48"/>
      <c r="O9" s="48"/>
    </row>
    <row r="10" spans="1:15" ht="15.75">
      <c r="A10" s="44"/>
      <c r="B10" s="45"/>
      <c r="C10" s="46"/>
      <c r="L10" s="48"/>
      <c r="M10" s="48" t="str">
        <f ca="1">OFFSET('汇总表'!$E$5,0,(ROW()-2)*2)</f>
        <v>公司8</v>
      </c>
      <c r="N10" s="48"/>
      <c r="O10" s="48"/>
    </row>
    <row r="11" spans="1:15" ht="15.75">
      <c r="A11" s="44"/>
      <c r="B11" s="45"/>
      <c r="C11" s="46"/>
      <c r="L11" s="48"/>
      <c r="M11" s="48" t="str">
        <f ca="1">OFFSET('汇总表'!$E$5,0,(ROW()-2)*2)</f>
        <v>公司9</v>
      </c>
      <c r="N11" s="48"/>
      <c r="O11" s="48"/>
    </row>
    <row r="12" spans="1:15" ht="15.75">
      <c r="A12" s="44"/>
      <c r="B12" s="45"/>
      <c r="C12" s="46"/>
      <c r="L12" s="48"/>
      <c r="M12" s="48" t="str">
        <f ca="1">OFFSET('汇总表'!$E$5,0,(ROW()-2)*2)</f>
        <v>公司10</v>
      </c>
      <c r="N12" s="48"/>
      <c r="O12" s="48"/>
    </row>
    <row r="13" spans="1:15" ht="15.75">
      <c r="A13" s="44"/>
      <c r="B13" s="45"/>
      <c r="C13" s="46"/>
      <c r="L13" s="48"/>
      <c r="M13" s="48" t="str">
        <f ca="1">OFFSET('汇总表'!$E$5,0,(ROW()-2)*2)</f>
        <v>公司11</v>
      </c>
      <c r="N13" s="48"/>
      <c r="O13" s="48"/>
    </row>
    <row r="14" spans="1:15" ht="15.75">
      <c r="A14" s="44"/>
      <c r="B14" s="45"/>
      <c r="C14" s="46"/>
      <c r="L14" s="48"/>
      <c r="M14" s="48" t="str">
        <f ca="1">OFFSET('汇总表'!$E$5,0,(ROW()-2)*2)</f>
        <v>公司12</v>
      </c>
      <c r="N14" s="48"/>
      <c r="O14" s="48"/>
    </row>
    <row r="15" spans="1:15" ht="15.75">
      <c r="A15" s="44"/>
      <c r="B15" s="45"/>
      <c r="C15" s="46"/>
      <c r="L15" s="48"/>
      <c r="M15" s="48" t="str">
        <f ca="1">OFFSET('汇总表'!$E$5,0,(ROW()-2)*2)</f>
        <v>公司13</v>
      </c>
      <c r="N15" s="48"/>
      <c r="O15" s="48"/>
    </row>
    <row r="16" spans="1:13" ht="15.75">
      <c r="A16" s="44"/>
      <c r="B16" s="45"/>
      <c r="C16" s="46"/>
      <c r="L16" s="48"/>
      <c r="M16" s="48" t="str">
        <f ca="1">OFFSET('汇总表'!$E$5,0,(ROW()-2)*2)</f>
        <v>公司14</v>
      </c>
    </row>
    <row r="17" spans="1:3" ht="15.75">
      <c r="A17" s="44"/>
      <c r="B17" s="45"/>
      <c r="C17" s="46"/>
    </row>
    <row r="18" spans="1:3" ht="15.75">
      <c r="A18" s="44"/>
      <c r="B18" s="45"/>
      <c r="C18" s="46"/>
    </row>
    <row r="19" spans="1:3" ht="15.75">
      <c r="A19" s="44"/>
      <c r="B19" s="45"/>
      <c r="C19" s="46"/>
    </row>
    <row r="20" spans="1:3" ht="15.75">
      <c r="A20" s="44"/>
      <c r="B20" s="45"/>
      <c r="C20" s="46"/>
    </row>
    <row r="21" spans="1:3" ht="15.75">
      <c r="A21" s="44"/>
      <c r="B21" s="45"/>
      <c r="C21" s="46"/>
    </row>
    <row r="22" spans="1:3" ht="15.75">
      <c r="A22" s="44"/>
      <c r="B22" s="45"/>
      <c r="C22" s="46"/>
    </row>
    <row r="23" spans="1:3" ht="15.75">
      <c r="A23" s="44"/>
      <c r="B23" s="45"/>
      <c r="C23" s="46"/>
    </row>
    <row r="24" spans="1:3" ht="16.5" customHeight="1">
      <c r="A24" s="44"/>
      <c r="B24" s="45"/>
      <c r="C24" s="46"/>
    </row>
    <row r="25" spans="1:3" ht="23.25" customHeight="1">
      <c r="A25" s="44"/>
      <c r="B25" s="45"/>
      <c r="C25" s="46"/>
    </row>
    <row r="26" spans="1:2" ht="10.5" customHeight="1">
      <c r="A26" s="41"/>
      <c r="B26" s="45"/>
    </row>
    <row r="27" ht="15.75">
      <c r="B27" s="45"/>
    </row>
    <row r="49" ht="14.25">
      <c r="C49" s="41">
        <v>1</v>
      </c>
    </row>
    <row r="52" ht="14.25">
      <c r="C52" s="41">
        <v>1</v>
      </c>
    </row>
  </sheetData>
  <printOptions horizontalCentered="1"/>
  <pageMargins left="0.15748031496062992" right="0.5511811023622047" top="0.7086614173228347" bottom="0.1968503937007874" header="0.2755905511811024" footer="0.2362204724409449"/>
  <pageSetup orientation="landscape" paperSize="9" scale="12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企业 银行 资金 回笼表</cp:keywords>
  <dc:description/>
  <cp:lastModifiedBy/>
  <cp:category/>
  <cp:version/>
  <cp:contentType/>
  <cp:contentStatus/>
</cp:coreProperties>
</file>